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CONCORRENCIA\EDITAL 004-2023-CP PERFURAÇÃO DE POÇOS\LOTE IX - DISTRITO CAMPO VERDE IV\GEO OBRAS\"/>
    </mc:Choice>
  </mc:AlternateContent>
  <xr:revisionPtr revIDLastSave="0" documentId="8_{40AA3136-10D8-4A4A-84EA-1571885CFAD9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 s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 s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G254" i="3" l="1"/>
  <c r="F58" i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<sst xmlns="http://schemas.openxmlformats.org/spreadsheetml/2006/main" count="2508" uniqueCount="934">
  <si>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</si>
  <si>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</si>
  <si>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</si>
  <si>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</si>
  <si>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</si>
  <si>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</si>
  <si>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</si>
  <si>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</si>
  <si>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</si>
  <si>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</si>
  <si>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</si>
  <si>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</si>
  <si>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</si>
  <si>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</si>
  <si>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</si>
  <si>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</si>
  <si>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</si>
  <si>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</si>
  <si>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</si>
  <si>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</si>
  <si>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</si>
  <si>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</si>
  <si>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</si>
  <si>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</si>
  <si>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</si>
  <si>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</si>
  <si>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</si>
  <si>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</si>
  <si>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</si>
  <si>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</si>
  <si>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</si>
  <si>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</si>
  <si>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</si>
  <si>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</si>
  <si>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</si>
  <si>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</si>
  <si>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</si>
  <si>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</si>
  <si>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</si>
  <si>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</si>
  <si>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</si>
  <si>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</si>
  <si>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</si>
  <si>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</si>
  <si>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</si>
  <si>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</si>
  <si>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</si>
  <si>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</si>
  <si>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</si>
  <si>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</si>
  <si>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</si>
  <si>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</si>
  <si>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</si>
  <si>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</si>
  <si>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</si>
  <si>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</si>
  <si>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</si>
  <si>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</si>
  <si>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</si>
  <si>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</si>
  <si>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</si>
  <si>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</si>
  <si>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</si>
  <si>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</si>
  <si>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</si>
  <si>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</si>
  <si>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</si>
  <si>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</si>
  <si>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</si>
  <si>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</si>
  <si>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</si>
  <si>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</si>
  <si>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</si>
  <si>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</si>
  <si>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</si>
  <si>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</si>
  <si>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</si>
  <si>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</si>
  <si>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</si>
  <si>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</si>
  <si>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</si>
  <si>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</si>
  <si>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</si>
  <si>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</si>
  <si>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</si>
  <si>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</si>
  <si>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</si>
  <si>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</si>
  <si>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</si>
  <si>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</si>
  <si>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</si>
  <si>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</si>
  <si>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</si>
  <si>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</si>
  <si>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</si>
  <si>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</si>
  <si>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</si>
  <si>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</si>
  <si>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</si>
  <si>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</si>
  <si>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</si>
  <si>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</si>
  <si>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</si>
  <si>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</si>
  <si>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</si>
  <si>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</si>
  <si>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</si>
  <si>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</si>
  <si>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</si>
  <si>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</si>
  <si>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</si>
  <si>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</si>
  <si>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</si>
  <si>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</si>
  <si>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</si>
  <si>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</si>
  <si>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</si>
  <si>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</si>
  <si>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</si>
  <si>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</si>
  <si>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</si>
  <si>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</si>
  <si>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</si>
  <si>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</si>
  <si>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</si>
  <si>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</si>
  <si>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</si>
  <si>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</si>
  <si>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</si>
  <si>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</si>
  <si>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</si>
  <si>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</si>
  <si>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</si>
  <si>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</si>
  <si>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</si>
  <si>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</si>
  <si>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</si>
  <si>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</si>
  <si>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</si>
  <si>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</si>
  <si>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</si>
  <si>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</si>
  <si>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</si>
  <si>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</si>
  <si>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</si>
  <si>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</si>
  <si>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</si>
  <si>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</si>
  <si>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</si>
  <si>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</si>
  <si>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</si>
  <si>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</si>
  <si>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</si>
  <si>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</si>
  <si>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</si>
  <si>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</si>
  <si>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</si>
  <si>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</si>
  <si>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</si>
  <si>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</si>
  <si>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</si>
  <si>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</si>
  <si>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</si>
  <si>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</si>
  <si>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</si>
  <si>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</si>
  <si>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</si>
  <si>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</si>
  <si>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</si>
  <si>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</si>
  <si>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</si>
  <si>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</si>
  <si>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</si>
  <si>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</si>
  <si>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</si>
  <si>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</si>
  <si>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</si>
  <si>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</si>
  <si>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</si>
  <si>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</si>
  <si>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</si>
  <si>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</si>
  <si>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</si>
  <si>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</si>
  <si>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</si>
  <si>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</si>
  <si>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</si>
  <si>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</si>
  <si>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</si>
  <si>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</si>
  <si>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</si>
  <si>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</si>
  <si>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</si>
  <si>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</si>
  <si>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</si>
  <si>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</si>
  <si>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</si>
  <si>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</si>
  <si>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</si>
  <si>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</si>
  <si>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</si>
  <si>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</si>
  <si>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</si>
  <si>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</si>
  <si>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</si>
  <si>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</si>
  <si>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</si>
  <si>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</si>
  <si>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</si>
  <si>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</si>
  <si>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</si>
  <si>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</si>
  <si>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</si>
  <si>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</si>
  <si>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</si>
  <si>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</si>
  <si>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</si>
  <si>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</si>
  <si>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</si>
  <si>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</si>
  <si>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</si>
  <si>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</si>
  <si>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</si>
  <si>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</si>
  <si>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</si>
  <si>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</si>
  <si>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</si>
  <si>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</si>
  <si>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</si>
  <si>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</si>
  <si>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</si>
  <si>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</si>
  <si>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</si>
  <si>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</si>
  <si>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</si>
  <si>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</si>
  <si>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</si>
  <si>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</si>
  <si>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</si>
  <si>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</si>
  <si>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</si>
  <si>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</si>
  <si>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</si>
  <si>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</si>
  <si>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</si>
  <si>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</si>
  <si>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</si>
  <si>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</si>
  <si>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</si>
  <si>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</si>
  <si>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</si>
  <si>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</si>
  <si>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</si>
  <si>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</si>
  <si>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</si>
  <si>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</si>
  <si>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</si>
  <si>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</si>
  <si>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</si>
  <si>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</si>
  <si>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</si>
  <si>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</si>
  <si>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</si>
  <si>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</si>
  <si>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</si>
  <si>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</si>
  <si>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</si>
  <si>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</si>
  <si>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</si>
  <si>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</si>
  <si>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</si>
  <si>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</si>
  <si>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</si>
  <si>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</si>
  <si>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</si>
  <si>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</si>
  <si>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</si>
  <si>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</si>
  <si>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</si>
  <si>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</si>
  <si>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</si>
  <si>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</si>
  <si>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</si>
  <si>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</si>
  <si>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</si>
  <si>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</si>
  <si>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</si>
  <si>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</si>
  <si>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</si>
  <si>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</si>
  <si>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</si>
  <si>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</si>
  <si>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</si>
  <si>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</si>
  <si>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</si>
  <si>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</si>
  <si>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</si>
  <si>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</si>
  <si>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</si>
  <si>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</si>
  <si>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</si>
  <si>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</si>
  <si>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</si>
  <si>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</si>
  <si>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</si>
  <si>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</si>
  <si>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</si>
  <si>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</si>
  <si>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</si>
  <si>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</si>
  <si>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</si>
  <si>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</si>
  <si>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</si>
  <si>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</si>
  <si>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</si>
  <si>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</si>
  <si>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</si>
  <si>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</si>
  <si>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</si>
  <si>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</si>
  <si>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</si>
  <si>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</si>
  <si>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</si>
  <si>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</si>
  <si>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</si>
  <si>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</si>
  <si>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</si>
  <si>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</si>
  <si>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</si>
  <si>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</si>
  <si>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</si>
  <si>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</si>
  <si>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</si>
  <si>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</si>
  <si>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</si>
  <si>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</si>
  <si>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</si>
  <si>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</si>
  <si>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</si>
  <si>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</si>
  <si>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</si>
  <si>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</si>
  <si>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</si>
  <si>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</si>
  <si>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</si>
  <si>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</si>
  <si>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</si>
  <si>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</si>
  <si>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</si>
  <si>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</si>
  <si>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</si>
  <si>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</si>
  <si>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</si>
  <si>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</si>
  <si>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</si>
  <si>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</si>
  <si>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</si>
  <si>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</si>
  <si>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</si>
  <si>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</si>
  <si>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</si>
  <si>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</si>
  <si>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</si>
  <si>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</si>
  <si>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</si>
  <si>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</si>
  <si>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</si>
  <si>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</si>
  <si>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</si>
  <si>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</si>
  <si>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</si>
  <si>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</si>
  <si>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</si>
  <si>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</si>
  <si>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</si>
  <si>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</si>
  <si>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</si>
  <si>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</si>
  <si>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</si>
  <si>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</si>
  <si>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</si>
  <si>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</si>
  <si>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</si>
  <si>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</si>
  <si>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</si>
  <si>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</si>
  <si>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</si>
  <si>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</si>
  <si>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</si>
  <si>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</si>
  <si>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</si>
  <si>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</si>
  <si>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</si>
  <si>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</si>
  <si>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</si>
  <si>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</si>
  <si>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</si>
  <si>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</si>
  <si>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</si>
  <si>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</si>
  <si>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</si>
  <si>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</si>
  <si>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</si>
  <si>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</si>
  <si>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</si>
  <si>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</si>
  <si>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</si>
  <si>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</si>
  <si>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</si>
  <si>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</si>
  <si>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</si>
  <si>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</si>
  <si>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</si>
  <si>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</si>
  <si>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</si>
  <si>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</si>
  <si>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</si>
  <si>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</si>
  <si>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</si>
  <si>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</si>
  <si>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</si>
  <si>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</si>
  <si>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</si>
  <si>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</si>
  <si>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</si>
  <si>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</si>
  <si>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</si>
  <si>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</si>
  <si>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</si>
  <si>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</si>
  <si>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</si>
  <si>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</si>
  <si>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</si>
  <si>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</si>
  <si>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</si>
  <si>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</si>
  <si>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</si>
  <si>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</si>
  <si>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</si>
  <si>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</si>
  <si>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</si>
  <si>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</si>
  <si>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</si>
  <si>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</si>
  <si>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</si>
  <si>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</si>
  <si>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</si>
  <si>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</si>
  <si>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</si>
  <si>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</si>
  <si>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</si>
  <si>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</si>
  <si>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</si>
  <si>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</si>
  <si>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</si>
  <si>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</si>
  <si>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</si>
  <si>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</si>
  <si>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</si>
  <si>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</si>
  <si>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</si>
  <si>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</si>
  <si>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</si>
  <si>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</si>
  <si>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</si>
  <si>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</si>
  <si>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</si>
  <si>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</si>
  <si>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</si>
  <si>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</si>
  <si>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</si>
  <si>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</si>
  <si>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</si>
  <si>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</si>
  <si>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</si>
  <si>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</si>
  <si>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</si>
  <si>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</si>
  <si>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</si>
  <si>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</si>
  <si>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</si>
  <si>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</si>
  <si>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</si>
  <si>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</si>
  <si>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</si>
  <si>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</si>
  <si>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</si>
  <si>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</si>
  <si>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</si>
  <si>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</si>
  <si>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</si>
  <si>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</si>
  <si>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</si>
  <si>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</si>
  <si>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</si>
  <si>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</si>
  <si>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</si>
  <si>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</si>
  <si>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</si>
  <si>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</si>
  <si>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</si>
  <si>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</si>
  <si>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</si>
  <si>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</si>
  <si>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</si>
  <si>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</si>
  <si>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</si>
  <si>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</si>
  <si>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</si>
  <si>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</si>
  <si>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</si>
  <si>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</si>
  <si>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</si>
  <si>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</si>
  <si>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</si>
  <si>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</si>
  <si>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</si>
  <si>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</si>
  <si>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</si>
  <si>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</si>
  <si>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</si>
  <si>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</si>
  <si>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</si>
  <si>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</si>
  <si>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</si>
  <si>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</si>
  <si>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</si>
  <si>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</si>
  <si>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</si>
  <si>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</si>
  <si>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</si>
  <si>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</si>
  <si>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</si>
  <si>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</si>
  <si>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</si>
  <si>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</si>
  <si>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</si>
  <si>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</si>
  <si>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</si>
  <si>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</si>
  <si>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</si>
  <si>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</si>
  <si>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</si>
  <si>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</si>
  <si>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</si>
  <si>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</si>
  <si>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</si>
  <si>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</si>
  <si>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</si>
  <si>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</si>
  <si>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</si>
  <si>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</si>
  <si>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</si>
  <si>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</si>
  <si>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</si>
  <si>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</si>
  <si>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</si>
  <si>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</si>
  <si>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</si>
  <si>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</si>
  <si>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</si>
  <si>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</si>
  <si>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</si>
  <si>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</si>
  <si>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</si>
  <si>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</si>
  <si>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</si>
  <si>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</si>
  <si>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</si>
  <si>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</si>
  <si>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</si>
  <si>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</si>
  <si>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</si>
  <si>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</si>
  <si>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</si>
  <si>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</si>
  <si>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</si>
  <si>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</si>
  <si>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</si>
  <si>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</si>
  <si>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</si>
  <si>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</si>
  <si>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</si>
  <si>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</si>
  <si>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</si>
  <si>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</si>
  <si>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</si>
  <si>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</si>
  <si>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</si>
  <si>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</si>
  <si>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</si>
  <si>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</si>
  <si>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</si>
  <si>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</si>
  <si>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</si>
  <si>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</si>
  <si>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</si>
  <si>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</si>
  <si>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</si>
  <si>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</si>
  <si>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</si>
  <si>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</si>
  <si>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</si>
  <si>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</si>
  <si>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</si>
  <si>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</si>
  <si>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</si>
  <si>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</si>
  <si>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</si>
  <si>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</si>
  <si>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</si>
  <si>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</si>
  <si>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</si>
  <si>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</si>
  <si>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</si>
  <si>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</si>
  <si>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</si>
  <si>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</si>
  <si>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</si>
  <si>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</si>
  <si>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</si>
  <si>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</si>
  <si>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</si>
  <si>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</si>
  <si>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</si>
  <si>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</si>
  <si>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</si>
  <si>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</si>
  <si>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</si>
  <si>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</si>
  <si>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</si>
  <si>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</si>
  <si>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</si>
  <si>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</si>
  <si>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</si>
  <si>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</si>
  <si>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</si>
  <si>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</si>
  <si>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</si>
  <si>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</si>
  <si>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</si>
  <si>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</si>
  <si>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</si>
  <si>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</si>
  <si>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</si>
  <si>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</si>
  <si>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</si>
  <si>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</si>
  <si>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</si>
  <si>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</si>
  <si>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</si>
  <si>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</si>
  <si>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</si>
  <si>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</si>
  <si>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</si>
  <si>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</si>
  <si>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</si>
  <si>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</si>
  <si>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</si>
  <si>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</si>
  <si>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</si>
  <si>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</si>
  <si>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</si>
  <si>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</si>
  <si>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</si>
  <si>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</si>
  <si>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</si>
  <si>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</si>
  <si>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</si>
  <si>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</si>
  <si>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</si>
  <si>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</si>
  <si>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</si>
  <si>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</si>
  <si>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</si>
  <si>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</si>
  <si>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</si>
  <si>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</si>
  <si>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</si>
  <si>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</si>
  <si>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</si>
  <si>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</si>
  <si>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</si>
  <si>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</si>
  <si>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</si>
  <si>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</si>
  <si>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</si>
  <si>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</si>
  <si>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</si>
  <si>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</si>
  <si>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</si>
  <si>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</si>
  <si>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</si>
  <si>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</si>
  <si>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</si>
  <si>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</si>
  <si>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</si>
  <si>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</si>
  <si>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</si>
  <si>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</si>
  <si>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</si>
  <si>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</si>
  <si>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</si>
  <si>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</si>
  <si>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</si>
  <si>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</si>
  <si>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</si>
  <si>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</si>
  <si>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</si>
  <si>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</si>
  <si>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</si>
  <si>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</si>
  <si>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</si>
  <si>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</si>
  <si>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</si>
  <si>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</si>
  <si>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</si>
  <si>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</si>
  <si>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</si>
  <si>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</si>
  <si>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</si>
  <si>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</si>
  <si>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</si>
  <si>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</si>
  <si>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</si>
  <si>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</si>
  <si>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</si>
  <si>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</si>
  <si>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</si>
  <si>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</si>
  <si>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</si>
  <si>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</si>
  <si>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</si>
  <si>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</si>
  <si>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</si>
  <si>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</si>
  <si>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</si>
  <si>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</si>
  <si>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</si>
  <si>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</si>
  <si>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</si>
  <si>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</si>
  <si>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</si>
  <si>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</si>
  <si>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</si>
  <si>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</si>
  <si>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</si>
  <si>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</si>
  <si>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</si>
  <si>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</si>
  <si>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</si>
  <si>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</si>
  <si>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</si>
  <si>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</si>
  <si>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</si>
  <si>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</si>
  <si>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</si>
  <si>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</si>
  <si>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</si>
  <si>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</si>
  <si>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</si>
  <si>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</si>
  <si>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</si>
  <si>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</si>
  <si>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</si>
  <si>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</si>
  <si>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</si>
  <si>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</si>
  <si>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</si>
  <si>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</si>
  <si>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</si>
  <si>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</si>
  <si>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</si>
  <si>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</si>
  <si>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</si>
  <si>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</si>
  <si>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</si>
  <si>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</si>
  <si>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</si>
  <si>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</si>
  <si>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</si>
  <si>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</si>
  <si>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</si>
  <si>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</si>
  <si>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</si>
  <si>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</si>
  <si>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</si>
  <si>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</si>
  <si>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</si>
  <si>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</si>
  <si>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</si>
  <si>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</si>
  <si>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</si>
  <si>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</si>
  <si>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</si>
  <si>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</si>
  <si>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</si>
  <si>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</si>
  <si>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</si>
  <si>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</si>
  <si>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</si>
  <si>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</si>
  <si>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</si>
  <si>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</si>
  <si>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</si>
  <si>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</si>
  <si>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</si>
  <si>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</si>
  <si>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</si>
  <si>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</si>
  <si>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</si>
  <si>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</si>
  <si>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</si>
  <si>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</si>
  <si>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</si>
  <si>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</si>
  <si>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</si>
  <si>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</si>
  <si>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</si>
  <si>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</si>
  <si>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</si>
  <si>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</si>
  <si>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</si>
  <si>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</si>
  <si>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</si>
  <si>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</si>
  <si>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</si>
  <si>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</si>
  <si>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</si>
  <si>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</si>
  <si>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</si>
  <si>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</si>
  <si>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</si>
  <si>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</si>
  <si>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</si>
  <si>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</si>
  <si>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</si>
  <si>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</si>
  <si>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</si>
  <si>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</si>
  <si>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</si>
  <si>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</si>
  <si>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</si>
  <si>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</si>
  <si>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</si>
  <si>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</si>
  <si>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</si>
  <si>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</si>
  <si>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</si>
  <si>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</si>
  <si>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</si>
  <si>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</si>
  <si>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</si>
  <si>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</si>
  <si>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</si>
  <si>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</si>
  <si>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</si>
  <si>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</si>
  <si>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</si>
  <si>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</si>
  <si>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</si>
  <si>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</si>
  <si>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</si>
  <si>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</si>
  <si>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</si>
  <si>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</si>
  <si>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</si>
  <si>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</si>
  <si>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</si>
  <si>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</si>
  <si>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</si>
  <si>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</si>
  <si>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</si>
  <si>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</si>
  <si>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</si>
  <si>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</si>
  <si>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</si>
  <si>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</si>
  <si>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</si>
  <si>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</si>
  <si>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</si>
  <si>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</si>
  <si>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</si>
  <si>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</si>
  <si>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</si>
  <si>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</si>
  <si>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</si>
  <si>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</si>
  <si>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</si>
  <si>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</si>
  <si>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</si>
  <si>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</si>
  <si>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</si>
  <si>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</si>
  <si>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</si>
  <si>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</si>
  <si>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</si>
  <si>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</si>
  <si>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</si>
  <si>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</si>
  <si>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</si>
  <si>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</si>
  <si>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</si>
  <si>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</si>
  <si>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</si>
  <si>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</si>
  <si>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</si>
  <si>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</si>
  <si>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</si>
  <si>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</si>
  <si>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</si>
  <si>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</si>
  <si>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</si>
  <si>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</si>
  <si>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</si>
  <si>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</si>
  <si>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</si>
  <si>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</si>
  <si>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</si>
  <si>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</si>
  <si>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</si>
  <si>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</si>
  <si>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</si>
  <si>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</si>
  <si>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</si>
  <si>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</si>
  <si>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</si>
  <si>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</si>
  <si>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</si>
  <si>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</si>
  <si>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</si>
  <si>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DISTRITO CAMPO VERDE IV, ITAITUBA-PARÁ.</t>
    </r>
  </si>
  <si>
    <t>DISTRITO CAMPO VERDE IV, ITAITUBA-PARÁ.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</si>
  <si>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DISTRITO CAMPO VERDE IV, ITAITUBA-PARÁ.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</si>
</sst>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8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0" fontId="15" fillId="0" borderId="0"/>
    <xf numFmtId="9" fontId="10" fillId="0" borderId="0" applyFont="0" applyFill="0" applyBorder="0" applyAlignment="0" applyProtection="0"/>
    <xf numFmtId="9" fontId="15" fillId="0" borderId="0" applyFill="0" applyBorder="0" applyAlignment="0" applyProtection="0"/>
    <xf numFmtId="169" fontId="15" fillId="0" borderId="0" applyFill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6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8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6" borderId="0" applyNumberFormat="0" applyBorder="0" applyAlignment="0" applyProtection="0"/>
    <xf numFmtId="0" fontId="15" fillId="15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8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2" borderId="0" applyNumberFormat="0" applyBorder="0" applyAlignment="0" applyProtection="0"/>
    <xf numFmtId="0" fontId="16" fillId="25" borderId="0" applyNumberFormat="0" applyBorder="0" applyAlignment="0" applyProtection="0"/>
    <xf numFmtId="0" fontId="16" fillId="8" borderId="0" applyNumberFormat="0" applyBorder="0" applyAlignment="0" applyProtection="0"/>
    <xf numFmtId="0" fontId="17" fillId="9" borderId="0" applyNumberFormat="0" applyBorder="0" applyAlignment="0" applyProtection="0"/>
    <xf numFmtId="0" fontId="18" fillId="24" borderId="60" applyNumberFormat="0" applyAlignment="0" applyProtection="0"/>
    <xf numFmtId="0" fontId="18" fillId="26" borderId="60" applyNumberFormat="0" applyAlignment="0" applyProtection="0"/>
    <xf numFmtId="0" fontId="19" fillId="27" borderId="61" applyNumberFormat="0" applyAlignment="0" applyProtection="0"/>
    <xf numFmtId="0" fontId="20" fillId="0" borderId="62" applyNumberFormat="0" applyFill="0" applyAlignment="0" applyProtection="0"/>
    <xf numFmtId="0" fontId="16" fillId="28" borderId="0" applyNumberFormat="0" applyBorder="0" applyAlignment="0" applyProtection="0"/>
    <xf numFmtId="0" fontId="16" fillId="22" borderId="0" applyNumberFormat="0" applyBorder="0" applyAlignment="0" applyProtection="0"/>
    <xf numFmtId="0" fontId="16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23" borderId="0" applyNumberFormat="0" applyBorder="0" applyAlignment="0" applyProtection="0"/>
    <xf numFmtId="0" fontId="16" fillId="31" borderId="0" applyNumberFormat="0" applyBorder="0" applyAlignment="0" applyProtection="0"/>
    <xf numFmtId="0" fontId="16" fillId="22" borderId="0" applyNumberFormat="0" applyBorder="0" applyAlignment="0" applyProtection="0"/>
    <xf numFmtId="0" fontId="16" fillId="32" borderId="0" applyNumberFormat="0" applyBorder="0" applyAlignment="0" applyProtection="0"/>
    <xf numFmtId="0" fontId="21" fillId="14" borderId="60" applyNumberFormat="0" applyAlignment="0" applyProtection="0"/>
    <xf numFmtId="0" fontId="21" fillId="8" borderId="60" applyNumberFormat="0" applyAlignment="0" applyProtection="0"/>
    <xf numFmtId="0" fontId="15" fillId="0" borderId="0"/>
    <xf numFmtId="0" fontId="15" fillId="0" borderId="0"/>
    <xf numFmtId="174" fontId="15" fillId="0" borderId="0" applyFill="0" applyBorder="0" applyAlignment="0" applyProtection="0"/>
    <xf numFmtId="172" fontId="31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31" fillId="0" borderId="0" applyFont="0" applyFill="0" applyBorder="0" applyAlignment="0" applyProtection="0"/>
    <xf numFmtId="172" fontId="10" fillId="0" borderId="0" applyFont="0" applyFill="0" applyBorder="0" applyAlignment="0" applyProtection="0"/>
    <xf numFmtId="172" fontId="31" fillId="0" borderId="0" applyFill="0" applyBorder="0" applyAlignment="0" applyProtection="0"/>
    <xf numFmtId="0" fontId="10" fillId="0" borderId="0"/>
    <xf numFmtId="0" fontId="22" fillId="0" borderId="0" applyBorder="0" applyProtection="0"/>
    <xf numFmtId="0" fontId="10" fillId="0" borderId="0"/>
    <xf numFmtId="0" fontId="10" fillId="0" borderId="0"/>
    <xf numFmtId="0" fontId="31" fillId="0" borderId="0"/>
    <xf numFmtId="0" fontId="10" fillId="10" borderId="63" applyNumberFormat="0" applyAlignment="0" applyProtection="0"/>
    <xf numFmtId="0" fontId="23" fillId="24" borderId="64" applyNumberFormat="0" applyAlignment="0" applyProtection="0"/>
    <xf numFmtId="0" fontId="23" fillId="26" borderId="64" applyNumberFormat="0" applyAlignment="0" applyProtection="0"/>
    <xf numFmtId="167" fontId="1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65" applyNumberFormat="0" applyFill="0" applyAlignment="0" applyProtection="0"/>
    <xf numFmtId="0" fontId="33" fillId="0" borderId="66" applyNumberFormat="0" applyFill="0" applyAlignment="0" applyProtection="0"/>
    <xf numFmtId="0" fontId="32" fillId="0" borderId="0" applyNumberFormat="0" applyFill="0" applyBorder="0" applyAlignment="0" applyProtection="0"/>
    <xf numFmtId="0" fontId="28" fillId="0" borderId="67" applyNumberFormat="0" applyFill="0" applyAlignment="0" applyProtection="0"/>
    <xf numFmtId="0" fontId="34" fillId="0" borderId="67" applyNumberFormat="0" applyFill="0" applyAlignment="0" applyProtection="0"/>
    <xf numFmtId="0" fontId="29" fillId="0" borderId="68" applyNumberFormat="0" applyFill="0" applyAlignment="0" applyProtection="0"/>
    <xf numFmtId="0" fontId="35" fillId="0" borderId="69" applyNumberFormat="0" applyFill="0" applyAlignment="0" applyProtection="0"/>
    <xf numFmtId="0" fontId="2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0" borderId="70" applyNumberFormat="0" applyFill="0" applyAlignment="0" applyProtection="0"/>
    <xf numFmtId="0" fontId="30" fillId="0" borderId="71" applyNumberFormat="0" applyFill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73" fontId="15" fillId="0" borderId="0"/>
    <xf numFmtId="172" fontId="10" fillId="0" borderId="0" applyFont="0" applyFill="0" applyBorder="0" applyAlignment="0" applyProtection="0"/>
    <xf numFmtId="172" fontId="10" fillId="0" borderId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1" fillId="0" borderId="0"/>
    <xf numFmtId="172" fontId="31" fillId="0" borderId="0" applyFont="0" applyFill="0" applyBorder="0" applyAlignment="0" applyProtection="0"/>
    <xf numFmtId="0" fontId="22" fillId="0" borderId="0" applyBorder="0" applyProtection="0"/>
    <xf numFmtId="0" fontId="18" fillId="24" borderId="118" applyNumberFormat="0" applyAlignment="0" applyProtection="0"/>
    <xf numFmtId="0" fontId="18" fillId="26" borderId="118" applyNumberFormat="0" applyAlignment="0" applyProtection="0"/>
    <xf numFmtId="0" fontId="21" fillId="14" borderId="118" applyNumberFormat="0" applyAlignment="0" applyProtection="0"/>
    <xf numFmtId="0" fontId="21" fillId="8" borderId="118" applyNumberFormat="0" applyAlignment="0" applyProtection="0"/>
    <xf numFmtId="43" fontId="10" fillId="0" borderId="0" applyFont="0" applyFill="0" applyBorder="0" applyAlignment="0" applyProtection="0"/>
    <xf numFmtId="0" fontId="10" fillId="0" borderId="0"/>
    <xf numFmtId="172" fontId="10" fillId="0" borderId="0" applyFont="0" applyFill="0" applyBorder="0" applyAlignment="0" applyProtection="0"/>
    <xf numFmtId="0" fontId="18" fillId="24" borderId="111" applyNumberFormat="0" applyAlignment="0" applyProtection="0"/>
    <xf numFmtId="0" fontId="18" fillId="26" borderId="111" applyNumberFormat="0" applyAlignment="0" applyProtection="0"/>
    <xf numFmtId="0" fontId="21" fillId="14" borderId="111" applyNumberFormat="0" applyAlignment="0" applyProtection="0"/>
    <xf numFmtId="0" fontId="21" fillId="8" borderId="111" applyNumberFormat="0" applyAlignment="0" applyProtection="0"/>
    <xf numFmtId="0" fontId="10" fillId="10" borderId="112" applyNumberFormat="0" applyAlignment="0" applyProtection="0"/>
    <xf numFmtId="0" fontId="23" fillId="24" borderId="113" applyNumberFormat="0" applyAlignment="0" applyProtection="0"/>
    <xf numFmtId="0" fontId="23" fillId="26" borderId="113" applyNumberFormat="0" applyAlignment="0" applyProtection="0"/>
    <xf numFmtId="0" fontId="29" fillId="0" borderId="114" applyNumberFormat="0" applyFill="0" applyAlignment="0" applyProtection="0"/>
    <xf numFmtId="0" fontId="35" fillId="0" borderId="115" applyNumberFormat="0" applyFill="0" applyAlignment="0" applyProtection="0"/>
    <xf numFmtId="0" fontId="30" fillId="0" borderId="116" applyNumberFormat="0" applyFill="0" applyAlignment="0" applyProtection="0"/>
    <xf numFmtId="0" fontId="30" fillId="0" borderId="117" applyNumberFormat="0" applyFill="0" applyAlignment="0" applyProtection="0"/>
    <xf numFmtId="0" fontId="10" fillId="10" borderId="119" applyNumberFormat="0" applyAlignment="0" applyProtection="0"/>
    <xf numFmtId="0" fontId="23" fillId="24" borderId="120" applyNumberFormat="0" applyAlignment="0" applyProtection="0"/>
    <xf numFmtId="0" fontId="23" fillId="26" borderId="120" applyNumberFormat="0" applyAlignment="0" applyProtection="0"/>
    <xf numFmtId="0" fontId="29" fillId="0" borderId="121" applyNumberFormat="0" applyFill="0" applyAlignment="0" applyProtection="0"/>
    <xf numFmtId="0" fontId="35" fillId="0" borderId="122" applyNumberFormat="0" applyFill="0" applyAlignment="0" applyProtection="0"/>
    <xf numFmtId="0" fontId="30" fillId="0" borderId="123" applyNumberFormat="0" applyFill="0" applyAlignment="0" applyProtection="0"/>
    <xf numFmtId="0" fontId="30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8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8" fillId="0" borderId="7" xfId="0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center" vertical="center" wrapText="1"/>
    </xf>
    <xf numFmtId="3" fontId="9" fillId="0" borderId="18" xfId="0" applyNumberFormat="1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29" xfId="0" applyFont="1" applyBorder="1" applyAlignment="1">
      <alignment vertical="center" wrapText="1"/>
    </xf>
    <xf numFmtId="0" fontId="11" fillId="0" borderId="29" xfId="0" applyFont="1" applyBorder="1" applyAlignment="1">
      <alignment horizontal="center" vertical="center" wrapText="1"/>
    </xf>
    <xf numFmtId="4" fontId="11" fillId="0" borderId="29" xfId="0" applyNumberFormat="1" applyFont="1" applyBorder="1" applyAlignment="1">
      <alignment horizontal="right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20" xfId="0" applyFont="1" applyBorder="1" applyAlignment="1">
      <alignment vertical="center" wrapText="1"/>
    </xf>
    <xf numFmtId="4" fontId="11" fillId="0" borderId="20" xfId="0" applyNumberFormat="1" applyFont="1" applyBorder="1" applyAlignment="1">
      <alignment vertical="center" wrapText="1"/>
    </xf>
    <xf numFmtId="4" fontId="11" fillId="0" borderId="20" xfId="0" applyNumberFormat="1" applyFont="1" applyBorder="1" applyAlignment="1">
      <alignment horizontal="right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26" xfId="0" applyFont="1" applyBorder="1" applyAlignment="1">
      <alignment vertical="center" wrapText="1"/>
    </xf>
    <xf numFmtId="0" fontId="11" fillId="0" borderId="26" xfId="0" applyFont="1" applyBorder="1" applyAlignment="1">
      <alignment horizontal="center" vertical="center" wrapText="1"/>
    </xf>
    <xf numFmtId="4" fontId="11" fillId="0" borderId="26" xfId="0" applyNumberFormat="1" applyFont="1" applyBorder="1" applyAlignment="1">
      <alignment horizontal="right" vertical="center" wrapText="1"/>
    </xf>
    <xf numFmtId="0" fontId="9" fillId="0" borderId="32" xfId="0" applyFont="1" applyBorder="1" applyAlignment="1">
      <alignment vertical="center" wrapText="1"/>
    </xf>
    <xf numFmtId="1" fontId="9" fillId="0" borderId="29" xfId="0" applyNumberFormat="1" applyFont="1" applyBorder="1" applyAlignment="1">
      <alignment horizontal="center" vertical="center"/>
    </xf>
    <xf numFmtId="0" fontId="9" fillId="0" borderId="33" xfId="0" applyFont="1" applyBorder="1" applyAlignment="1">
      <alignment vertical="center" wrapText="1"/>
    </xf>
    <xf numFmtId="1" fontId="9" fillId="0" borderId="20" xfId="0" applyNumberFormat="1" applyFont="1" applyBorder="1" applyAlignment="1">
      <alignment horizontal="center" vertical="center"/>
    </xf>
    <xf numFmtId="0" fontId="9" fillId="0" borderId="20" xfId="0" applyFont="1" applyBorder="1" applyAlignment="1">
      <alignment vertical="center" wrapText="1"/>
    </xf>
    <xf numFmtId="4" fontId="11" fillId="0" borderId="28" xfId="0" applyNumberFormat="1" applyFont="1" applyBorder="1" applyAlignment="1">
      <alignment horizontal="center" vertical="center" wrapText="1"/>
    </xf>
    <xf numFmtId="4" fontId="11" fillId="0" borderId="29" xfId="0" applyNumberFormat="1" applyFont="1" applyBorder="1" applyAlignment="1">
      <alignment vertical="center" wrapText="1"/>
    </xf>
    <xf numFmtId="4" fontId="11" fillId="0" borderId="29" xfId="0" applyNumberFormat="1" applyFont="1" applyBorder="1" applyAlignment="1">
      <alignment horizontal="center" vertical="center" wrapText="1"/>
    </xf>
    <xf numFmtId="4" fontId="11" fillId="0" borderId="30" xfId="0" applyNumberFormat="1" applyFont="1" applyBorder="1" applyAlignment="1">
      <alignment horizontal="center" vertical="center" wrapText="1"/>
    </xf>
    <xf numFmtId="4" fontId="11" fillId="0" borderId="20" xfId="0" applyNumberFormat="1" applyFont="1" applyBorder="1" applyAlignment="1">
      <alignment horizontal="center" vertical="center" wrapText="1"/>
    </xf>
    <xf numFmtId="4" fontId="11" fillId="0" borderId="17" xfId="0" applyNumberFormat="1" applyFont="1" applyBorder="1" applyAlignment="1">
      <alignment horizontal="center" vertical="center" wrapText="1"/>
    </xf>
    <xf numFmtId="4" fontId="11" fillId="0" borderId="18" xfId="0" applyNumberFormat="1" applyFont="1" applyBorder="1" applyAlignment="1">
      <alignment vertical="center" wrapText="1"/>
    </xf>
    <xf numFmtId="4" fontId="11" fillId="0" borderId="18" xfId="0" applyNumberFormat="1" applyFont="1" applyBorder="1" applyAlignment="1">
      <alignment horizontal="center" vertical="center" wrapText="1"/>
    </xf>
    <xf numFmtId="4" fontId="11" fillId="0" borderId="18" xfId="0" applyNumberFormat="1" applyFont="1" applyBorder="1" applyAlignment="1">
      <alignment horizontal="right" vertical="center" wrapText="1"/>
    </xf>
    <xf numFmtId="4" fontId="11" fillId="0" borderId="34" xfId="0" applyNumberFormat="1" applyFont="1" applyBorder="1" applyAlignment="1">
      <alignment horizontal="center" vertical="center" wrapText="1"/>
    </xf>
    <xf numFmtId="4" fontId="11" fillId="0" borderId="35" xfId="0" applyNumberFormat="1" applyFont="1" applyBorder="1" applyAlignment="1">
      <alignment vertical="center" wrapText="1"/>
    </xf>
    <xf numFmtId="4" fontId="11" fillId="0" borderId="35" xfId="0" applyNumberFormat="1" applyFont="1" applyBorder="1" applyAlignment="1">
      <alignment horizontal="center" vertical="center" wrapText="1"/>
    </xf>
    <xf numFmtId="4" fontId="11" fillId="0" borderId="35" xfId="0" applyNumberFormat="1" applyFont="1" applyBorder="1" applyAlignment="1">
      <alignment horizontal="right" vertical="center" wrapText="1"/>
    </xf>
    <xf numFmtId="0" fontId="11" fillId="0" borderId="35" xfId="0" applyFont="1" applyBorder="1" applyAlignment="1">
      <alignment horizontal="center" vertical="center" wrapText="1"/>
    </xf>
    <xf numFmtId="0" fontId="9" fillId="0" borderId="26" xfId="0" applyFont="1" applyBorder="1" applyAlignment="1">
      <alignment vertical="center" wrapText="1"/>
    </xf>
    <xf numFmtId="3" fontId="9" fillId="0" borderId="29" xfId="0" applyNumberFormat="1" applyFont="1" applyBorder="1" applyAlignment="1">
      <alignment horizontal="center" vertical="center"/>
    </xf>
    <xf numFmtId="3" fontId="9" fillId="0" borderId="20" xfId="0" applyNumberFormat="1" applyFont="1" applyBorder="1" applyAlignment="1">
      <alignment horizontal="center" vertical="center"/>
    </xf>
    <xf numFmtId="0" fontId="9" fillId="0" borderId="27" xfId="0" applyFont="1" applyBorder="1" applyAlignment="1">
      <alignment vertical="center" wrapText="1"/>
    </xf>
    <xf numFmtId="0" fontId="9" fillId="0" borderId="27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center" vertical="center" wrapText="1"/>
    </xf>
    <xf numFmtId="3" fontId="9" fillId="0" borderId="20" xfId="0" applyNumberFormat="1" applyFont="1" applyBorder="1" applyAlignment="1">
      <alignment horizontal="center" vertical="center" wrapText="1"/>
    </xf>
    <xf numFmtId="4" fontId="11" fillId="0" borderId="26" xfId="0" applyNumberFormat="1" applyFont="1" applyBorder="1" applyAlignment="1">
      <alignment vertical="center" wrapText="1"/>
    </xf>
    <xf numFmtId="2" fontId="11" fillId="0" borderId="26" xfId="0" applyNumberFormat="1" applyFont="1" applyBorder="1" applyAlignment="1">
      <alignment horizontal="center" vertical="center" wrapText="1"/>
    </xf>
    <xf numFmtId="0" fontId="11" fillId="0" borderId="41" xfId="0" applyFont="1" applyBorder="1" applyAlignment="1">
      <alignment horizontal="center" vertical="center" wrapText="1"/>
    </xf>
    <xf numFmtId="4" fontId="11" fillId="0" borderId="42" xfId="0" applyNumberFormat="1" applyFont="1" applyBorder="1" applyAlignment="1">
      <alignment vertical="center" wrapText="1"/>
    </xf>
    <xf numFmtId="0" fontId="11" fillId="0" borderId="42" xfId="0" applyFont="1" applyBorder="1" applyAlignment="1">
      <alignment horizontal="center" vertical="center" wrapText="1"/>
    </xf>
    <xf numFmtId="4" fontId="11" fillId="0" borderId="42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/>
    </xf>
    <xf numFmtId="0" fontId="9" fillId="0" borderId="20" xfId="0" applyFont="1" applyBorder="1" applyAlignment="1">
      <alignment vertical="distributed" wrapText="1"/>
    </xf>
    <xf numFmtId="166" fontId="9" fillId="0" borderId="29" xfId="0" applyNumberFormat="1" applyFont="1" applyBorder="1" applyAlignment="1">
      <alignment horizontal="center" vertical="center" wrapText="1"/>
    </xf>
    <xf numFmtId="4" fontId="11" fillId="0" borderId="41" xfId="0" applyNumberFormat="1" applyFont="1" applyBorder="1" applyAlignment="1">
      <alignment horizontal="center" vertical="center" wrapText="1"/>
    </xf>
    <xf numFmtId="0" fontId="9" fillId="0" borderId="42" xfId="0" applyFont="1" applyBorder="1" applyAlignment="1">
      <alignment vertical="center" wrapText="1"/>
    </xf>
    <xf numFmtId="4" fontId="11" fillId="0" borderId="42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/>
    </xf>
    <xf numFmtId="4" fontId="11" fillId="3" borderId="18" xfId="0" applyNumberFormat="1" applyFont="1" applyFill="1" applyBorder="1" applyAlignment="1">
      <alignment horizontal="right" vertical="center" wrapText="1"/>
    </xf>
    <xf numFmtId="2" fontId="9" fillId="0" borderId="18" xfId="0" applyNumberFormat="1" applyFont="1" applyBorder="1" applyAlignment="1">
      <alignment horizontal="right" vertical="center"/>
    </xf>
    <xf numFmtId="4" fontId="11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1" fillId="0" borderId="20" xfId="0" applyNumberFormat="1" applyFont="1" applyBorder="1" applyAlignment="1">
      <alignment horizontal="right" vertical="center"/>
    </xf>
    <xf numFmtId="4" fontId="11" fillId="0" borderId="20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7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10" fontId="40" fillId="0" borderId="0" xfId="0" applyNumberFormat="1" applyFont="1" applyAlignment="1">
      <alignment horizontal="center" vertical="center"/>
    </xf>
    <xf numFmtId="0" fontId="11" fillId="0" borderId="40" xfId="0" applyFont="1" applyBorder="1" applyAlignment="1">
      <alignment horizontal="center" vertical="center" wrapText="1"/>
    </xf>
    <xf numFmtId="0" fontId="11" fillId="0" borderId="91" xfId="0" applyFont="1" applyBorder="1" applyAlignment="1">
      <alignment horizontal="center" vertical="center" wrapText="1"/>
    </xf>
    <xf numFmtId="0" fontId="11" fillId="0" borderId="40" xfId="0" applyFont="1" applyBorder="1" applyAlignment="1">
      <alignment vertical="center" wrapText="1"/>
    </xf>
    <xf numFmtId="0" fontId="9" fillId="0" borderId="18" xfId="0" quotePrefix="1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4" fontId="11" fillId="0" borderId="18" xfId="0" applyNumberFormat="1" applyFont="1" applyBorder="1" applyAlignment="1">
      <alignment vertical="center"/>
    </xf>
    <xf numFmtId="4" fontId="11" fillId="0" borderId="31" xfId="0" applyNumberFormat="1" applyFont="1" applyBorder="1" applyAlignment="1">
      <alignment horizontal="center" vertical="center" wrapText="1"/>
    </xf>
    <xf numFmtId="0" fontId="9" fillId="0" borderId="40" xfId="0" applyFont="1" applyBorder="1" applyAlignment="1">
      <alignment vertical="center" wrapText="1"/>
    </xf>
    <xf numFmtId="4" fontId="11" fillId="0" borderId="26" xfId="0" applyNumberFormat="1" applyFont="1" applyBorder="1" applyAlignment="1">
      <alignment horizontal="center" vertical="center" wrapText="1"/>
    </xf>
    <xf numFmtId="0" fontId="9" fillId="0" borderId="40" xfId="0" applyFont="1" applyBorder="1" applyAlignment="1">
      <alignment horizontal="center" vertical="center" wrapText="1"/>
    </xf>
    <xf numFmtId="4" fontId="11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9" fillId="0" borderId="20" xfId="0" applyNumberFormat="1" applyFont="1" applyBorder="1" applyAlignment="1">
      <alignment horizontal="center" vertical="center"/>
    </xf>
    <xf numFmtId="3" fontId="9" fillId="0" borderId="35" xfId="0" applyNumberFormat="1" applyFont="1" applyBorder="1" applyAlignment="1">
      <alignment horizontal="center" vertical="center" wrapText="1"/>
    </xf>
    <xf numFmtId="0" fontId="9" fillId="0" borderId="29" xfId="0" applyFont="1" applyBorder="1" applyAlignment="1">
      <alignment vertical="center" wrapText="1"/>
    </xf>
    <xf numFmtId="3" fontId="11" fillId="0" borderId="29" xfId="0" applyNumberFormat="1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4" xfId="0" applyFont="1" applyBorder="1" applyAlignment="1">
      <alignment vertical="center" wrapText="1"/>
    </xf>
    <xf numFmtId="4" fontId="9" fillId="0" borderId="20" xfId="0" applyNumberFormat="1" applyFont="1" applyBorder="1" applyAlignment="1">
      <alignment horizontal="right" vertical="center" wrapText="1"/>
    </xf>
    <xf numFmtId="0" fontId="11" fillId="0" borderId="35" xfId="0" applyFont="1" applyBorder="1" applyAlignment="1">
      <alignment horizontal="left" vertical="center" wrapText="1"/>
    </xf>
    <xf numFmtId="10" fontId="44" fillId="0" borderId="100" xfId="8" applyNumberFormat="1" applyFont="1" applyBorder="1" applyAlignment="1">
      <alignment vertical="center"/>
    </xf>
    <xf numFmtId="10" fontId="44" fillId="0" borderId="22" xfId="8" applyNumberFormat="1" applyFont="1" applyBorder="1" applyAlignment="1">
      <alignment vertical="center"/>
    </xf>
    <xf numFmtId="10" fontId="44" fillId="0" borderId="50" xfId="8" applyNumberFormat="1" applyFont="1" applyBorder="1" applyAlignment="1">
      <alignment vertical="center"/>
    </xf>
    <xf numFmtId="44" fontId="44" fillId="0" borderId="37" xfId="60" applyNumberFormat="1" applyFont="1" applyBorder="1" applyAlignment="1">
      <alignment vertical="center"/>
    </xf>
    <xf numFmtId="44" fontId="44" fillId="0" borderId="22" xfId="60" applyNumberFormat="1" applyFont="1" applyBorder="1" applyAlignment="1">
      <alignment vertical="center"/>
    </xf>
    <xf numFmtId="44" fontId="44" fillId="0" borderId="50" xfId="60" applyNumberFormat="1" applyFont="1" applyBorder="1" applyAlignment="1">
      <alignment vertical="center"/>
    </xf>
    <xf numFmtId="10" fontId="44" fillId="0" borderId="128" xfId="8" applyNumberFormat="1" applyFont="1" applyBorder="1" applyAlignment="1">
      <alignment vertical="center"/>
    </xf>
    <xf numFmtId="10" fontId="44" fillId="0" borderId="126" xfId="8" applyNumberFormat="1" applyFont="1" applyBorder="1" applyAlignment="1">
      <alignment vertical="center"/>
    </xf>
    <xf numFmtId="10" fontId="44" fillId="0" borderId="77" xfId="8" applyNumberFormat="1" applyFont="1" applyBorder="1" applyAlignment="1">
      <alignment vertical="center"/>
    </xf>
    <xf numFmtId="44" fontId="44" fillId="0" borderId="52" xfId="60" applyNumberFormat="1" applyFont="1" applyBorder="1" applyAlignment="1">
      <alignment vertical="center"/>
    </xf>
    <xf numFmtId="174" fontId="48" fillId="0" borderId="22" xfId="60" applyFont="1" applyBorder="1" applyAlignment="1">
      <alignment horizontal="right" vertical="center"/>
    </xf>
    <xf numFmtId="1" fontId="47" fillId="0" borderId="24" xfId="3" applyNumberFormat="1" applyFont="1" applyBorder="1" applyAlignment="1">
      <alignment vertical="top"/>
    </xf>
    <xf numFmtId="44" fontId="47" fillId="0" borderId="22" xfId="60" applyNumberFormat="1" applyFont="1" applyBorder="1" applyAlignment="1">
      <alignment vertical="top"/>
    </xf>
    <xf numFmtId="44" fontId="47" fillId="0" borderId="50" xfId="60" applyNumberFormat="1" applyFont="1" applyBorder="1" applyAlignment="1">
      <alignment vertical="top"/>
    </xf>
    <xf numFmtId="10" fontId="44" fillId="0" borderId="22" xfId="60" applyNumberFormat="1" applyFont="1" applyBorder="1" applyAlignment="1">
      <alignment vertical="top"/>
    </xf>
    <xf numFmtId="10" fontId="44" fillId="0" borderId="50" xfId="60" applyNumberFormat="1" applyFont="1" applyBorder="1" applyAlignment="1">
      <alignment vertical="top"/>
    </xf>
    <xf numFmtId="44" fontId="47" fillId="0" borderId="38" xfId="60" applyNumberFormat="1" applyFont="1" applyBorder="1" applyAlignment="1">
      <alignment vertical="top"/>
    </xf>
    <xf numFmtId="44" fontId="47" fillId="0" borderId="52" xfId="60" applyNumberFormat="1" applyFont="1" applyBorder="1" applyAlignment="1">
      <alignment vertical="top"/>
    </xf>
    <xf numFmtId="1" fontId="47" fillId="0" borderId="105" xfId="3" applyNumberFormat="1" applyFont="1" applyBorder="1" applyAlignment="1">
      <alignment vertical="top"/>
    </xf>
    <xf numFmtId="10" fontId="44" fillId="0" borderId="106" xfId="60" applyNumberFormat="1" applyFont="1" applyBorder="1" applyAlignment="1">
      <alignment vertical="top"/>
    </xf>
    <xf numFmtId="169" fontId="43" fillId="0" borderId="101" xfId="9" applyFont="1" applyFill="1" applyBorder="1" applyAlignment="1">
      <alignment horizontal="center" vertical="center" wrapText="1"/>
    </xf>
    <xf numFmtId="169" fontId="43" fillId="0" borderId="109" xfId="9" applyFont="1" applyFill="1" applyBorder="1" applyAlignment="1">
      <alignment horizontal="center" vertical="center" wrapText="1"/>
    </xf>
    <xf numFmtId="0" fontId="43" fillId="0" borderId="100" xfId="9" applyNumberFormat="1" applyFont="1" applyFill="1" applyBorder="1" applyAlignment="1">
      <alignment horizontal="center" vertical="center" wrapText="1"/>
    </xf>
    <xf numFmtId="0" fontId="43" fillId="0" borderId="77" xfId="9" applyNumberFormat="1" applyFont="1" applyFill="1" applyBorder="1" applyAlignment="1">
      <alignment horizontal="center" vertical="center" wrapText="1"/>
    </xf>
    <xf numFmtId="10" fontId="44" fillId="0" borderId="129" xfId="8" applyNumberFormat="1" applyFont="1" applyBorder="1" applyAlignment="1">
      <alignment vertical="center"/>
    </xf>
    <xf numFmtId="10" fontId="44" fillId="0" borderId="52" xfId="8" applyNumberFormat="1" applyFont="1" applyBorder="1" applyAlignment="1">
      <alignment vertical="center"/>
    </xf>
    <xf numFmtId="44" fontId="44" fillId="0" borderId="126" xfId="60" applyNumberFormat="1" applyFont="1" applyBorder="1" applyAlignment="1">
      <alignment vertical="center"/>
    </xf>
    <xf numFmtId="10" fontId="44" fillId="0" borderId="127" xfId="8" applyNumberFormat="1" applyFont="1" applyBorder="1" applyAlignment="1">
      <alignment vertical="center"/>
    </xf>
    <xf numFmtId="0" fontId="9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39" fillId="0" borderId="22" xfId="0" applyFont="1" applyBorder="1" applyAlignment="1">
      <alignment horizontal="left" vertical="center"/>
    </xf>
    <xf numFmtId="0" fontId="39" fillId="0" borderId="22" xfId="0" applyFont="1" applyBorder="1" applyAlignment="1">
      <alignment horizontal="right" vertical="center"/>
    </xf>
    <xf numFmtId="0" fontId="9" fillId="0" borderId="22" xfId="0" applyFont="1" applyBorder="1" applyAlignment="1">
      <alignment horizontal="left" vertical="center"/>
    </xf>
    <xf numFmtId="0" fontId="9" fillId="0" borderId="22" xfId="0" applyFont="1" applyBorder="1" applyAlignment="1">
      <alignment horizontal="right" vertical="center"/>
    </xf>
    <xf numFmtId="0" fontId="9" fillId="0" borderId="132" xfId="0" applyFont="1" applyBorder="1" applyAlignment="1">
      <alignment vertical="center" wrapText="1"/>
    </xf>
    <xf numFmtId="1" fontId="9" fillId="0" borderId="26" xfId="0" applyNumberFormat="1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7" fillId="0" borderId="127" xfId="2" applyFont="1" applyBorder="1" applyAlignment="1">
      <alignment vertical="top"/>
    </xf>
    <xf numFmtId="0" fontId="49" fillId="0" borderId="0" xfId="0" applyFont="1"/>
    <xf numFmtId="0" fontId="39" fillId="0" borderId="50" xfId="0" applyFont="1" applyBorder="1" applyAlignment="1">
      <alignment horizontal="right" vertical="center"/>
    </xf>
    <xf numFmtId="0" fontId="9" fillId="0" borderId="50" xfId="0" applyFont="1" applyBorder="1" applyAlignment="1">
      <alignment horizontal="right" vertical="center"/>
    </xf>
    <xf numFmtId="0" fontId="9" fillId="0" borderId="50" xfId="0" applyFont="1" applyBorder="1" applyAlignment="1">
      <alignment horizontal="right"/>
    </xf>
    <xf numFmtId="0" fontId="12" fillId="2" borderId="22" xfId="0" applyFont="1" applyFill="1" applyBorder="1" applyAlignment="1">
      <alignment horizontal="center" vertical="center"/>
    </xf>
    <xf numFmtId="0" fontId="12" fillId="2" borderId="50" xfId="0" applyFont="1" applyFill="1" applyBorder="1" applyAlignment="1">
      <alignment horizontal="center" vertical="center"/>
    </xf>
    <xf numFmtId="0" fontId="9" fillId="0" borderId="81" xfId="108" applyFont="1" applyBorder="1" applyAlignment="1">
      <alignment horizontal="center" vertical="center"/>
    </xf>
    <xf numFmtId="0" fontId="9" fillId="0" borderId="22" xfId="108" applyFont="1" applyBorder="1" applyAlignment="1">
      <alignment horizontal="left" vertical="center" wrapText="1"/>
    </xf>
    <xf numFmtId="0" fontId="11" fillId="0" borderId="22" xfId="0" applyFont="1" applyBorder="1" applyAlignment="1">
      <alignment horizontal="center" vertical="center"/>
    </xf>
    <xf numFmtId="0" fontId="9" fillId="0" borderId="22" xfId="108" applyFont="1" applyBorder="1" applyAlignment="1">
      <alignment horizontal="center" vertical="center"/>
    </xf>
    <xf numFmtId="171" fontId="9" fillId="0" borderId="22" xfId="108" applyNumberFormat="1" applyFont="1" applyBorder="1" applyAlignment="1">
      <alignment horizontal="right" vertical="center"/>
    </xf>
    <xf numFmtId="2" fontId="9" fillId="0" borderId="22" xfId="108" applyNumberFormat="1" applyFont="1" applyBorder="1" applyAlignment="1">
      <alignment horizontal="right" vertical="center"/>
    </xf>
    <xf numFmtId="2" fontId="9" fillId="0" borderId="50" xfId="108" applyNumberFormat="1" applyFont="1" applyBorder="1" applyAlignment="1">
      <alignment horizontal="right" vertical="center"/>
    </xf>
    <xf numFmtId="0" fontId="9" fillId="0" borderId="81" xfId="108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9" fillId="0" borderId="22" xfId="108" applyFont="1" applyBorder="1" applyAlignment="1">
      <alignment horizontal="center" vertical="center" wrapText="1"/>
    </xf>
    <xf numFmtId="171" fontId="9" fillId="0" borderId="22" xfId="108" applyNumberFormat="1" applyFont="1" applyBorder="1" applyAlignment="1">
      <alignment horizontal="right" vertical="center" wrapText="1"/>
    </xf>
    <xf numFmtId="2" fontId="9" fillId="0" borderId="22" xfId="108" applyNumberFormat="1" applyFont="1" applyBorder="1" applyAlignment="1">
      <alignment horizontal="right" vertical="center" wrapText="1"/>
    </xf>
    <xf numFmtId="2" fontId="9" fillId="0" borderId="50" xfId="108" applyNumberFormat="1" applyFont="1" applyBorder="1" applyAlignment="1">
      <alignment horizontal="right" vertical="center" wrapText="1"/>
    </xf>
    <xf numFmtId="0" fontId="12" fillId="0" borderId="37" xfId="0" applyFont="1" applyBorder="1" applyAlignment="1">
      <alignment vertical="center"/>
    </xf>
    <xf numFmtId="2" fontId="12" fillId="0" borderId="52" xfId="0" applyNumberFormat="1" applyFont="1" applyBorder="1" applyAlignment="1">
      <alignment vertical="center"/>
    </xf>
    <xf numFmtId="0" fontId="11" fillId="0" borderId="103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11" fillId="0" borderId="23" xfId="0" applyFont="1" applyBorder="1" applyAlignment="1">
      <alignment horizontal="center" vertical="center"/>
    </xf>
    <xf numFmtId="165" fontId="11" fillId="0" borderId="22" xfId="0" applyNumberFormat="1" applyFont="1" applyBorder="1" applyAlignment="1">
      <alignment vertical="center"/>
    </xf>
    <xf numFmtId="2" fontId="11" fillId="0" borderId="22" xfId="0" applyNumberFormat="1" applyFont="1" applyBorder="1" applyAlignment="1">
      <alignment vertical="center"/>
    </xf>
    <xf numFmtId="2" fontId="11" fillId="0" borderId="50" xfId="0" applyNumberFormat="1" applyFont="1" applyBorder="1" applyAlignment="1">
      <alignment vertical="center"/>
    </xf>
    <xf numFmtId="0" fontId="11" fillId="0" borderId="137" xfId="0" applyFont="1" applyBorder="1" applyAlignment="1">
      <alignment vertical="center"/>
    </xf>
    <xf numFmtId="0" fontId="11" fillId="0" borderId="128" xfId="0" applyFont="1" applyBorder="1" applyAlignment="1">
      <alignment vertical="center"/>
    </xf>
    <xf numFmtId="0" fontId="11" fillId="0" borderId="72" xfId="0" applyFont="1" applyBorder="1" applyAlignment="1">
      <alignment horizontal="center" vertical="center"/>
    </xf>
    <xf numFmtId="0" fontId="9" fillId="0" borderId="81" xfId="3" applyFont="1" applyBorder="1" applyAlignment="1">
      <alignment horizontal="left" vertical="center"/>
    </xf>
    <xf numFmtId="0" fontId="9" fillId="0" borderId="22" xfId="3" applyFont="1" applyBorder="1" applyAlignment="1">
      <alignment horizontal="left" vertical="center"/>
    </xf>
    <xf numFmtId="165" fontId="9" fillId="0" borderId="22" xfId="3" applyNumberFormat="1" applyFont="1" applyBorder="1" applyAlignment="1">
      <alignment horizontal="right" vertical="center"/>
    </xf>
    <xf numFmtId="0" fontId="9" fillId="0" borderId="22" xfId="3" applyFont="1" applyBorder="1" applyAlignment="1">
      <alignment horizontal="right" vertical="center"/>
    </xf>
    <xf numFmtId="0" fontId="9" fillId="0" borderId="50" xfId="3" applyFont="1" applyBorder="1" applyAlignment="1">
      <alignment horizontal="right" vertical="center"/>
    </xf>
    <xf numFmtId="0" fontId="12" fillId="0" borderId="22" xfId="0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9" fillId="0" borderId="22" xfId="3" applyFont="1" applyBorder="1" applyAlignment="1">
      <alignment horizontal="left" vertical="center" wrapText="1"/>
    </xf>
    <xf numFmtId="0" fontId="9" fillId="0" borderId="22" xfId="3" applyFont="1" applyBorder="1" applyAlignment="1">
      <alignment horizontal="center" vertical="center"/>
    </xf>
    <xf numFmtId="170" fontId="9" fillId="0" borderId="22" xfId="3" applyNumberFormat="1" applyFont="1" applyBorder="1" applyAlignment="1">
      <alignment horizontal="right" vertical="center"/>
    </xf>
    <xf numFmtId="2" fontId="9" fillId="0" borderId="22" xfId="3" applyNumberFormat="1" applyFont="1" applyBorder="1" applyAlignment="1">
      <alignment horizontal="right" vertical="center"/>
    </xf>
    <xf numFmtId="2" fontId="9" fillId="0" borderId="50" xfId="3" applyNumberFormat="1" applyFont="1" applyBorder="1" applyAlignment="1">
      <alignment horizontal="right" vertical="center"/>
    </xf>
    <xf numFmtId="0" fontId="11" fillId="0" borderId="22" xfId="3" applyFont="1" applyBorder="1" applyAlignment="1">
      <alignment horizontal="left" vertical="center" wrapText="1"/>
    </xf>
    <xf numFmtId="0" fontId="9" fillId="0" borderId="81" xfId="0" applyFont="1" applyBorder="1" applyAlignment="1">
      <alignment horizontal="left" vertical="center"/>
    </xf>
    <xf numFmtId="0" fontId="9" fillId="0" borderId="22" xfId="0" applyFont="1" applyBorder="1" applyAlignment="1">
      <alignment horizontal="left" vertical="center" wrapText="1"/>
    </xf>
    <xf numFmtId="171" fontId="9" fillId="0" borderId="22" xfId="0" applyNumberFormat="1" applyFont="1" applyBorder="1" applyAlignment="1">
      <alignment horizontal="right" vertical="center"/>
    </xf>
    <xf numFmtId="0" fontId="11" fillId="0" borderId="81" xfId="0" applyFont="1" applyBorder="1" applyAlignment="1">
      <alignment horizontal="left" vertical="center"/>
    </xf>
    <xf numFmtId="0" fontId="11" fillId="0" borderId="22" xfId="0" applyFont="1" applyBorder="1" applyAlignment="1">
      <alignment vertical="center" wrapText="1"/>
    </xf>
    <xf numFmtId="171" fontId="11" fillId="0" borderId="22" xfId="0" applyNumberFormat="1" applyFont="1" applyBorder="1" applyAlignment="1">
      <alignment vertical="center"/>
    </xf>
    <xf numFmtId="0" fontId="9" fillId="0" borderId="22" xfId="0" applyFont="1" applyBorder="1" applyAlignment="1">
      <alignment horizontal="center" vertical="center"/>
    </xf>
    <xf numFmtId="0" fontId="11" fillId="0" borderId="81" xfId="0" applyFont="1" applyBorder="1" applyAlignment="1">
      <alignment vertical="center"/>
    </xf>
    <xf numFmtId="0" fontId="11" fillId="0" borderId="55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2" fillId="0" borderId="24" xfId="0" applyFont="1" applyBorder="1" applyAlignment="1">
      <alignment vertical="center"/>
    </xf>
    <xf numFmtId="2" fontId="12" fillId="0" borderId="102" xfId="0" applyNumberFormat="1" applyFont="1" applyBorder="1" applyAlignment="1">
      <alignment vertical="center"/>
    </xf>
    <xf numFmtId="170" fontId="11" fillId="0" borderId="22" xfId="0" applyNumberFormat="1" applyFont="1" applyBorder="1" applyAlignment="1">
      <alignment vertical="center"/>
    </xf>
    <xf numFmtId="44" fontId="12" fillId="0" borderId="50" xfId="1" applyFont="1" applyBorder="1" applyAlignment="1">
      <alignment vertical="center"/>
    </xf>
    <xf numFmtId="4" fontId="12" fillId="0" borderId="50" xfId="0" applyNumberFormat="1" applyFont="1" applyBorder="1" applyAlignment="1">
      <alignment vertical="center"/>
    </xf>
    <xf numFmtId="0" fontId="11" fillId="0" borderId="55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11" fillId="0" borderId="44" xfId="0" applyFont="1" applyBorder="1" applyAlignment="1">
      <alignment vertical="center"/>
    </xf>
    <xf numFmtId="2" fontId="12" fillId="0" borderId="50" xfId="0" applyNumberFormat="1" applyFont="1" applyBorder="1" applyAlignment="1">
      <alignment horizontal="right" vertical="center"/>
    </xf>
    <xf numFmtId="175" fontId="9" fillId="0" borderId="22" xfId="0" applyNumberFormat="1" applyFont="1" applyBorder="1" applyAlignment="1">
      <alignment horizontal="right" vertical="center"/>
    </xf>
    <xf numFmtId="0" fontId="11" fillId="0" borderId="72" xfId="0" applyFont="1" applyBorder="1" applyAlignment="1">
      <alignment vertical="center" wrapText="1"/>
    </xf>
    <xf numFmtId="0" fontId="11" fillId="0" borderId="72" xfId="0" applyFont="1" applyBorder="1" applyAlignment="1">
      <alignment vertical="center"/>
    </xf>
    <xf numFmtId="2" fontId="12" fillId="0" borderId="56" xfId="0" applyNumberFormat="1" applyFont="1" applyBorder="1" applyAlignment="1">
      <alignment vertical="center"/>
    </xf>
    <xf numFmtId="165" fontId="9" fillId="0" borderId="22" xfId="0" applyNumberFormat="1" applyFont="1" applyBorder="1" applyAlignment="1">
      <alignment horizontal="right" vertical="center"/>
    </xf>
    <xf numFmtId="2" fontId="9" fillId="0" borderId="22" xfId="0" applyNumberFormat="1" applyFont="1" applyBorder="1" applyAlignment="1">
      <alignment horizontal="right" vertical="center"/>
    </xf>
    <xf numFmtId="2" fontId="9" fillId="0" borderId="50" xfId="0" applyNumberFormat="1" applyFont="1" applyBorder="1" applyAlignment="1">
      <alignment horizontal="right" vertical="center"/>
    </xf>
    <xf numFmtId="0" fontId="9" fillId="0" borderId="72" xfId="0" applyFont="1" applyBorder="1" applyAlignment="1">
      <alignment horizontal="left" vertical="center" wrapText="1"/>
    </xf>
    <xf numFmtId="165" fontId="9" fillId="0" borderId="73" xfId="0" applyNumberFormat="1" applyFont="1" applyBorder="1" applyAlignment="1">
      <alignment horizontal="right" vertical="center"/>
    </xf>
    <xf numFmtId="0" fontId="9" fillId="0" borderId="81" xfId="108" applyFont="1" applyBorder="1" applyAlignment="1">
      <alignment horizontal="left" vertical="center"/>
    </xf>
    <xf numFmtId="170" fontId="9" fillId="0" borderId="22" xfId="108" applyNumberFormat="1" applyFont="1" applyBorder="1" applyAlignment="1">
      <alignment horizontal="right" vertical="center"/>
    </xf>
    <xf numFmtId="0" fontId="9" fillId="0" borderId="22" xfId="108" applyFont="1" applyBorder="1" applyAlignment="1">
      <alignment horizontal="right" vertical="center"/>
    </xf>
    <xf numFmtId="0" fontId="9" fillId="0" borderId="50" xfId="108" applyFont="1" applyBorder="1" applyAlignment="1">
      <alignment horizontal="right" vertical="center"/>
    </xf>
    <xf numFmtId="165" fontId="9" fillId="0" borderId="22" xfId="108" applyNumberFormat="1" applyFont="1" applyBorder="1" applyAlignment="1">
      <alignment horizontal="right" vertical="center"/>
    </xf>
    <xf numFmtId="0" fontId="12" fillId="0" borderId="100" xfId="0" applyFont="1" applyBorder="1" applyAlignment="1">
      <alignment vertical="center"/>
    </xf>
    <xf numFmtId="2" fontId="12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1" fillId="0" borderId="26" xfId="0" applyNumberFormat="1" applyFont="1" applyBorder="1" applyAlignment="1">
      <alignment horizontal="center" vertical="center" wrapText="1"/>
    </xf>
    <xf numFmtId="3" fontId="9" fillId="0" borderId="26" xfId="0" applyNumberFormat="1" applyFont="1" applyBorder="1" applyAlignment="1">
      <alignment horizontal="center" vertical="center"/>
    </xf>
    <xf numFmtId="0" fontId="9" fillId="0" borderId="143" xfId="0" applyFont="1" applyBorder="1" applyAlignment="1">
      <alignment horizontal="center" vertical="center"/>
    </xf>
    <xf numFmtId="0" fontId="9" fillId="0" borderId="145" xfId="0" applyFont="1" applyBorder="1" applyAlignment="1">
      <alignment horizontal="center" vertical="center"/>
    </xf>
    <xf numFmtId="0" fontId="9" fillId="0" borderId="146" xfId="0" applyFont="1" applyBorder="1" applyAlignment="1">
      <alignment horizontal="center" vertical="center"/>
    </xf>
    <xf numFmtId="0" fontId="9" fillId="0" borderId="148" xfId="0" applyFont="1" applyBorder="1" applyAlignment="1">
      <alignment horizontal="center" vertical="center"/>
    </xf>
    <xf numFmtId="0" fontId="9" fillId="0" borderId="150" xfId="0" applyFont="1" applyBorder="1" applyAlignment="1">
      <alignment horizontal="center" vertical="center"/>
    </xf>
    <xf numFmtId="4" fontId="11" fillId="0" borderId="0" xfId="0" applyNumberFormat="1" applyFont="1" applyAlignment="1">
      <alignment horizontal="right" vertical="center"/>
    </xf>
    <xf numFmtId="0" fontId="9" fillId="0" borderId="151" xfId="0" applyFont="1" applyBorder="1" applyAlignment="1">
      <alignment horizontal="center" vertical="center"/>
    </xf>
    <xf numFmtId="4" fontId="11" fillId="0" borderId="91" xfId="0" applyNumberFormat="1" applyFont="1" applyBorder="1" applyAlignment="1">
      <alignment horizontal="center" vertical="center" wrapText="1"/>
    </xf>
    <xf numFmtId="4" fontId="11" fillId="0" borderId="40" xfId="0" applyNumberFormat="1" applyFont="1" applyBorder="1" applyAlignment="1">
      <alignment horizontal="center" vertical="center" wrapText="1"/>
    </xf>
    <xf numFmtId="0" fontId="9" fillId="0" borderId="42" xfId="0" applyFont="1" applyBorder="1" applyAlignment="1">
      <alignment horizontal="center" vertical="center" wrapText="1"/>
    </xf>
    <xf numFmtId="0" fontId="9" fillId="0" borderId="152" xfId="0" applyFont="1" applyBorder="1" applyAlignment="1">
      <alignment horizontal="center" vertical="center"/>
    </xf>
    <xf numFmtId="0" fontId="9" fillId="0" borderId="19" xfId="0" applyFont="1" applyBorder="1" applyAlignment="1">
      <alignment vertical="center" wrapText="1"/>
    </xf>
    <xf numFmtId="3" fontId="9" fillId="0" borderId="18" xfId="0" applyNumberFormat="1" applyFont="1" applyBorder="1" applyAlignment="1">
      <alignment horizontal="center" vertical="center"/>
    </xf>
    <xf numFmtId="0" fontId="9" fillId="0" borderId="74" xfId="0" applyFont="1" applyBorder="1" applyAlignment="1">
      <alignment vertical="center" wrapText="1"/>
    </xf>
    <xf numFmtId="3" fontId="9" fillId="0" borderId="42" xfId="0" applyNumberFormat="1" applyFont="1" applyBorder="1" applyAlignment="1">
      <alignment horizontal="center" vertical="center"/>
    </xf>
    <xf numFmtId="0" fontId="11" fillId="0" borderId="153" xfId="0" applyFont="1" applyBorder="1" applyAlignment="1">
      <alignment vertical="center" wrapText="1"/>
    </xf>
    <xf numFmtId="0" fontId="11" fillId="0" borderId="153" xfId="0" applyFont="1" applyBorder="1" applyAlignment="1">
      <alignment horizontal="center" vertical="center" wrapText="1"/>
    </xf>
    <xf numFmtId="4" fontId="11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9" fillId="0" borderId="0" xfId="0" applyNumberFormat="1" applyFont="1"/>
    <xf numFmtId="9" fontId="0" fillId="0" borderId="0" xfId="0" applyNumberFormat="1"/>
    <xf numFmtId="4" fontId="13" fillId="0" borderId="0" xfId="0" applyNumberFormat="1" applyFont="1"/>
    <xf numFmtId="0" fontId="8" fillId="34" borderId="9" xfId="0" applyFont="1" applyFill="1" applyBorder="1" applyAlignment="1">
      <alignment horizontal="center" vertical="center" wrapText="1"/>
    </xf>
    <xf numFmtId="0" fontId="8" fillId="34" borderId="10" xfId="0" applyFont="1" applyFill="1" applyBorder="1" applyAlignment="1">
      <alignment horizontal="center" vertical="center" wrapText="1"/>
    </xf>
    <xf numFmtId="4" fontId="8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8" fillId="33" borderId="9" xfId="0" applyFont="1" applyFill="1" applyBorder="1" applyAlignment="1">
      <alignment horizontal="center" vertical="center" wrapText="1"/>
    </xf>
    <xf numFmtId="0" fontId="8" fillId="33" borderId="14" xfId="0" applyFont="1" applyFill="1" applyBorder="1" applyAlignment="1">
      <alignment horizontal="center" vertical="center" wrapText="1"/>
    </xf>
    <xf numFmtId="4" fontId="8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2" fillId="33" borderId="21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8" fillId="33" borderId="22" xfId="0" applyNumberFormat="1" applyFont="1" applyFill="1" applyBorder="1" applyAlignment="1">
      <alignment vertical="center" wrapText="1"/>
    </xf>
    <xf numFmtId="0" fontId="12" fillId="33" borderId="36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8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2" fillId="33" borderId="37" xfId="0" applyNumberFormat="1" applyFont="1" applyFill="1" applyBorder="1" applyAlignment="1">
      <alignment vertical="center" wrapText="1"/>
    </xf>
    <xf numFmtId="4" fontId="12" fillId="33" borderId="22" xfId="0" applyNumberFormat="1" applyFont="1" applyFill="1" applyBorder="1" applyAlignment="1">
      <alignment vertical="center" wrapText="1"/>
    </xf>
    <xf numFmtId="4" fontId="12" fillId="33" borderId="22" xfId="0" applyNumberFormat="1" applyFont="1" applyFill="1" applyBorder="1" applyAlignment="1">
      <alignment horizontal="right" vertical="center" wrapText="1"/>
    </xf>
    <xf numFmtId="0" fontId="12" fillId="33" borderId="22" xfId="0" applyFont="1" applyFill="1" applyBorder="1" applyAlignment="1">
      <alignment vertical="center" wrapText="1"/>
    </xf>
    <xf numFmtId="0" fontId="12" fillId="34" borderId="134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left" vertical="center" wrapText="1"/>
    </xf>
    <xf numFmtId="4" fontId="12" fillId="34" borderId="135" xfId="0" applyNumberFormat="1" applyFont="1" applyFill="1" applyBorder="1" applyAlignment="1">
      <alignment vertical="center" wrapText="1"/>
    </xf>
    <xf numFmtId="0" fontId="9" fillId="0" borderId="22" xfId="0" applyFont="1" applyBorder="1" applyAlignment="1">
      <alignment horizontal="left" wrapText="1"/>
    </xf>
    <xf numFmtId="0" fontId="11" fillId="0" borderId="20" xfId="0" applyFont="1" applyBorder="1" applyAlignment="1">
      <alignment horizontal="left" vertical="center" wrapText="1"/>
    </xf>
    <xf numFmtId="4" fontId="11" fillId="0" borderId="42" xfId="0" applyNumberFormat="1" applyFont="1" applyBorder="1" applyAlignment="1">
      <alignment horizontal="right" vertical="center"/>
    </xf>
    <xf numFmtId="0" fontId="12" fillId="0" borderId="46" xfId="0" applyFont="1" applyBorder="1" applyAlignment="1">
      <alignment horizontal="center" vertical="center" wrapText="1"/>
    </xf>
    <xf numFmtId="0" fontId="12" fillId="0" borderId="155" xfId="0" applyFont="1" applyBorder="1" applyAlignment="1">
      <alignment horizontal="center" vertical="center" wrapText="1"/>
    </xf>
    <xf numFmtId="177" fontId="11" fillId="0" borderId="35" xfId="0" applyNumberFormat="1" applyFont="1" applyBorder="1" applyAlignment="1">
      <alignment horizontal="center" vertical="center" wrapText="1"/>
    </xf>
    <xf numFmtId="0" fontId="12" fillId="0" borderId="129" xfId="0" applyFont="1" applyBorder="1" applyAlignment="1">
      <alignment horizontal="center" vertical="center" wrapText="1"/>
    </xf>
    <xf numFmtId="177" fontId="11" fillId="0" borderId="40" xfId="0" applyNumberFormat="1" applyFont="1" applyBorder="1" applyAlignment="1">
      <alignment horizontal="center" vertical="center" wrapText="1"/>
    </xf>
    <xf numFmtId="44" fontId="8" fillId="0" borderId="7" xfId="1" applyFont="1" applyBorder="1" applyAlignment="1">
      <alignment horizontal="right" vertical="center"/>
    </xf>
    <xf numFmtId="0" fontId="55" fillId="0" borderId="54" xfId="0" applyFont="1" applyBorder="1" applyAlignment="1">
      <alignment horizontal="center"/>
    </xf>
    <xf numFmtId="0" fontId="55" fillId="0" borderId="75" xfId="0" applyFont="1" applyBorder="1" applyAlignment="1">
      <alignment horizontal="center"/>
    </xf>
    <xf numFmtId="0" fontId="54" fillId="0" borderId="76" xfId="0" applyFont="1" applyBorder="1" applyAlignment="1">
      <alignment horizontal="center" vertical="center"/>
    </xf>
    <xf numFmtId="0" fontId="54" fillId="0" borderId="77" xfId="0" applyFont="1" applyBorder="1" applyAlignment="1">
      <alignment horizontal="center" vertical="center"/>
    </xf>
    <xf numFmtId="0" fontId="56" fillId="0" borderId="79" xfId="0" applyFont="1" applyBorder="1" applyAlignment="1">
      <alignment horizontal="center"/>
    </xf>
    <xf numFmtId="10" fontId="56" fillId="0" borderId="80" xfId="0" applyNumberFormat="1" applyFont="1" applyBorder="1" applyAlignment="1">
      <alignment horizontal="center"/>
    </xf>
    <xf numFmtId="10" fontId="57" fillId="35" borderId="49" xfId="0" applyNumberFormat="1" applyFont="1" applyFill="1" applyBorder="1" applyAlignment="1">
      <alignment horizontal="center" vertical="center"/>
    </xf>
    <xf numFmtId="10" fontId="57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6" fillId="0" borderId="1" xfId="0" applyFont="1" applyBorder="1" applyAlignment="1">
      <alignment horizontal="center"/>
    </xf>
    <xf numFmtId="10" fontId="56" fillId="0" borderId="2" xfId="0" applyNumberFormat="1" applyFont="1" applyBorder="1" applyAlignment="1">
      <alignment horizontal="center"/>
    </xf>
    <xf numFmtId="10" fontId="57" fillId="35" borderId="81" xfId="0" applyNumberFormat="1" applyFont="1" applyFill="1" applyBorder="1" applyAlignment="1">
      <alignment horizontal="center" vertical="center"/>
    </xf>
    <xf numFmtId="10" fontId="57" fillId="35" borderId="158" xfId="0" applyNumberFormat="1" applyFont="1" applyFill="1" applyBorder="1" applyAlignment="1">
      <alignment horizontal="center" vertical="center"/>
    </xf>
    <xf numFmtId="0" fontId="56" fillId="0" borderId="83" xfId="0" applyFont="1" applyBorder="1" applyAlignment="1">
      <alignment horizontal="center"/>
    </xf>
    <xf numFmtId="10" fontId="56" fillId="0" borderId="84" xfId="0" applyNumberFormat="1" applyFont="1" applyBorder="1" applyAlignment="1">
      <alignment horizontal="center"/>
    </xf>
    <xf numFmtId="10" fontId="39" fillId="35" borderId="49" xfId="0" applyNumberFormat="1" applyFont="1" applyFill="1" applyBorder="1" applyAlignment="1">
      <alignment horizontal="center" vertical="center"/>
    </xf>
    <xf numFmtId="10" fontId="39" fillId="35" borderId="52" xfId="0" applyNumberFormat="1" applyFont="1" applyFill="1" applyBorder="1" applyAlignment="1">
      <alignment horizontal="center" vertical="center"/>
    </xf>
    <xf numFmtId="0" fontId="56" fillId="0" borderId="160" xfId="0" applyFont="1" applyBorder="1" applyAlignment="1">
      <alignment horizontal="center"/>
    </xf>
    <xf numFmtId="10" fontId="56" fillId="0" borderId="161" xfId="0" applyNumberFormat="1" applyFont="1" applyBorder="1" applyAlignment="1">
      <alignment horizontal="center"/>
    </xf>
    <xf numFmtId="0" fontId="0" fillId="35" borderId="0" xfId="0" applyFill="1"/>
    <xf numFmtId="0" fontId="56" fillId="0" borderId="79" xfId="0" applyFont="1" applyBorder="1"/>
    <xf numFmtId="0" fontId="56" fillId="0" borderId="1" xfId="0" applyFont="1" applyBorder="1"/>
    <xf numFmtId="0" fontId="56" fillId="0" borderId="163" xfId="0" applyFont="1" applyBorder="1"/>
    <xf numFmtId="10" fontId="56" fillId="0" borderId="86" xfId="0" applyNumberFormat="1" applyFont="1" applyBorder="1" applyAlignment="1">
      <alignment horizontal="center"/>
    </xf>
    <xf numFmtId="10" fontId="55" fillId="0" borderId="89" xfId="0" applyNumberFormat="1" applyFont="1" applyBorder="1" applyAlignment="1">
      <alignment horizontal="center" vertical="center"/>
    </xf>
    <xf numFmtId="10" fontId="55" fillId="0" borderId="75" xfId="0" applyNumberFormat="1" applyFont="1" applyBorder="1" applyAlignment="1">
      <alignment horizontal="center" vertical="center"/>
    </xf>
    <xf numFmtId="10" fontId="57" fillId="35" borderId="90" xfId="0" applyNumberFormat="1" applyFont="1" applyFill="1" applyBorder="1" applyAlignment="1">
      <alignment horizontal="center" vertical="center"/>
    </xf>
    <xf numFmtId="10" fontId="57" fillId="35" borderId="127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92" xfId="0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82" xfId="0" applyFont="1" applyBorder="1" applyAlignment="1">
      <alignment horizontal="center" vertical="center" wrapText="1"/>
    </xf>
    <xf numFmtId="0" fontId="5" fillId="0" borderId="9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7" fillId="34" borderId="11" xfId="0" applyFont="1" applyFill="1" applyBorder="1" applyAlignment="1">
      <alignment horizontal="center" vertical="center" wrapText="1"/>
    </xf>
    <xf numFmtId="0" fontId="7" fillId="34" borderId="12" xfId="0" applyFont="1" applyFill="1" applyBorder="1" applyAlignment="1">
      <alignment horizontal="center" vertical="center" wrapText="1"/>
    </xf>
    <xf numFmtId="0" fontId="7" fillId="34" borderId="13" xfId="0" applyFont="1" applyFill="1" applyBorder="1" applyAlignment="1">
      <alignment horizontal="center" vertical="center" wrapText="1"/>
    </xf>
    <xf numFmtId="0" fontId="7" fillId="33" borderId="10" xfId="0" applyFont="1" applyFill="1" applyBorder="1" applyAlignment="1">
      <alignment horizontal="center" vertical="center" wrapText="1"/>
    </xf>
    <xf numFmtId="0" fontId="7" fillId="33" borderId="15" xfId="0" applyFont="1" applyFill="1" applyBorder="1" applyAlignment="1">
      <alignment horizontal="center" vertical="center" wrapText="1"/>
    </xf>
    <xf numFmtId="0" fontId="7" fillId="33" borderId="16" xfId="0" applyFont="1" applyFill="1" applyBorder="1" applyAlignment="1">
      <alignment horizontal="center" vertical="center" wrapText="1"/>
    </xf>
    <xf numFmtId="0" fontId="7" fillId="33" borderId="142" xfId="0" applyFont="1" applyFill="1" applyBorder="1" applyAlignment="1">
      <alignment horizontal="center" vertical="center" wrapText="1"/>
    </xf>
    <xf numFmtId="164" fontId="6" fillId="0" borderId="133" xfId="0" applyNumberFormat="1" applyFont="1" applyBorder="1" applyAlignment="1">
      <alignment horizontal="center" vertical="center" wrapText="1"/>
    </xf>
    <xf numFmtId="0" fontId="6" fillId="0" borderId="43" xfId="0" applyFont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1" fillId="33" borderId="37" xfId="0" applyNumberFormat="1" applyFont="1" applyFill="1" applyBorder="1" applyAlignment="1">
      <alignment horizontal="center" vertical="center" wrapText="1"/>
    </xf>
    <xf numFmtId="0" fontId="11" fillId="33" borderId="37" xfId="0" applyFont="1" applyFill="1" applyBorder="1" applyAlignment="1">
      <alignment horizontal="center" vertical="center" wrapText="1"/>
    </xf>
    <xf numFmtId="0" fontId="11" fillId="33" borderId="149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1" fillId="34" borderId="135" xfId="0" applyFont="1" applyFill="1" applyBorder="1" applyAlignment="1">
      <alignment horizontal="center" vertical="center" wrapText="1"/>
    </xf>
    <xf numFmtId="0" fontId="11" fillId="34" borderId="136" xfId="0" applyFont="1" applyFill="1" applyBorder="1" applyAlignment="1">
      <alignment horizontal="center" vertical="center" wrapText="1"/>
    </xf>
    <xf numFmtId="0" fontId="11" fillId="33" borderId="23" xfId="0" applyFont="1" applyFill="1" applyBorder="1" applyAlignment="1">
      <alignment horizontal="center" vertical="center" wrapText="1"/>
    </xf>
    <xf numFmtId="0" fontId="11" fillId="33" borderId="24" xfId="0" applyFont="1" applyFill="1" applyBorder="1" applyAlignment="1">
      <alignment horizontal="center" vertical="center" wrapText="1"/>
    </xf>
    <xf numFmtId="0" fontId="11" fillId="33" borderId="25" xfId="0" applyFont="1" applyFill="1" applyBorder="1" applyAlignment="1">
      <alignment horizontal="center" vertical="center" wrapText="1"/>
    </xf>
    <xf numFmtId="4" fontId="11" fillId="33" borderId="23" xfId="0" applyNumberFormat="1" applyFont="1" applyFill="1" applyBorder="1" applyAlignment="1">
      <alignment horizontal="center" vertical="center" wrapText="1"/>
    </xf>
    <xf numFmtId="0" fontId="11" fillId="33" borderId="144" xfId="0" applyFont="1" applyFill="1" applyBorder="1" applyAlignment="1">
      <alignment horizontal="center" vertical="center" wrapText="1"/>
    </xf>
    <xf numFmtId="0" fontId="11" fillId="33" borderId="22" xfId="0" applyFont="1" applyFill="1" applyBorder="1" applyAlignment="1">
      <alignment horizontal="center" vertical="center" wrapText="1"/>
    </xf>
    <xf numFmtId="4" fontId="11" fillId="33" borderId="22" xfId="0" applyNumberFormat="1" applyFont="1" applyFill="1" applyBorder="1" applyAlignment="1">
      <alignment horizontal="center" vertical="center" wrapText="1"/>
    </xf>
    <xf numFmtId="0" fontId="11" fillId="33" borderId="147" xfId="0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/>
    </xf>
    <xf numFmtId="3" fontId="13" fillId="0" borderId="12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center"/>
    </xf>
    <xf numFmtId="0" fontId="11" fillId="0" borderId="55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2" fillId="2" borderId="103" xfId="0" applyFont="1" applyFill="1" applyBorder="1" applyAlignment="1">
      <alignment horizontal="left" vertical="center"/>
    </xf>
    <xf numFmtId="0" fontId="12" fillId="2" borderId="25" xfId="0" applyFont="1" applyFill="1" applyBorder="1" applyAlignment="1">
      <alignment horizontal="left" vertical="center"/>
    </xf>
    <xf numFmtId="0" fontId="12" fillId="0" borderId="103" xfId="0" applyFont="1" applyBorder="1" applyAlignment="1">
      <alignment horizontal="left" vertical="center" wrapText="1"/>
    </xf>
    <xf numFmtId="0" fontId="12" fillId="0" borderId="24" xfId="0" applyFont="1" applyBorder="1" applyAlignment="1">
      <alignment horizontal="left" vertical="center" wrapText="1"/>
    </xf>
    <xf numFmtId="0" fontId="12" fillId="0" borderId="10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1" fillId="0" borderId="8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76" xfId="0" applyFont="1" applyBorder="1" applyAlignment="1">
      <alignment horizontal="center" vertical="center"/>
    </xf>
    <xf numFmtId="0" fontId="11" fillId="0" borderId="100" xfId="0" applyFont="1" applyBorder="1" applyAlignment="1">
      <alignment horizontal="center" vertical="center"/>
    </xf>
    <xf numFmtId="0" fontId="12" fillId="0" borderId="103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0" fontId="12" fillId="0" borderId="102" xfId="0" applyFont="1" applyBorder="1" applyAlignment="1">
      <alignment horizontal="left" vertical="center"/>
    </xf>
    <xf numFmtId="0" fontId="11" fillId="0" borderId="10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1" fillId="0" borderId="25" xfId="0" applyFont="1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2" fillId="0" borderId="55" xfId="0" applyFont="1" applyBorder="1" applyAlignment="1">
      <alignment horizontal="left" vertical="center"/>
    </xf>
    <xf numFmtId="0" fontId="12" fillId="0" borderId="39" xfId="0" applyFont="1" applyBorder="1" applyAlignment="1">
      <alignment horizontal="left" vertical="center"/>
    </xf>
    <xf numFmtId="0" fontId="12" fillId="0" borderId="56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0" fillId="34" borderId="11" xfId="0" applyFont="1" applyFill="1" applyBorder="1" applyAlignment="1">
      <alignment horizontal="center" vertical="center" wrapText="1"/>
    </xf>
    <xf numFmtId="0" fontId="50" fillId="34" borderId="12" xfId="0" applyFont="1" applyFill="1" applyBorder="1" applyAlignment="1">
      <alignment horizontal="center" vertical="center" wrapText="1"/>
    </xf>
    <xf numFmtId="0" fontId="50" fillId="34" borderId="13" xfId="0" applyFont="1" applyFill="1" applyBorder="1" applyAlignment="1">
      <alignment horizontal="center" vertical="center" wrapText="1"/>
    </xf>
    <xf numFmtId="0" fontId="0" fillId="0" borderId="43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51" fillId="0" borderId="0" xfId="0" applyFont="1" applyAlignment="1">
      <alignment horizontal="center"/>
    </xf>
    <xf numFmtId="0" fontId="52" fillId="0" borderId="53" xfId="0" applyFont="1" applyBorder="1" applyAlignment="1">
      <alignment horizontal="center" wrapText="1"/>
    </xf>
    <xf numFmtId="0" fontId="12" fillId="0" borderId="51" xfId="0" applyFont="1" applyBorder="1" applyAlignment="1">
      <alignment horizontal="center" wrapText="1"/>
    </xf>
    <xf numFmtId="0" fontId="12" fillId="0" borderId="54" xfId="0" applyFont="1" applyBorder="1" applyAlignment="1">
      <alignment horizontal="center" wrapText="1"/>
    </xf>
    <xf numFmtId="0" fontId="12" fillId="0" borderId="45" xfId="0" applyFont="1" applyBorder="1" applyAlignment="1">
      <alignment horizontal="center" vertical="center" textRotation="90" wrapText="1"/>
    </xf>
    <xf numFmtId="0" fontId="12" fillId="0" borderId="154" xfId="0" applyFont="1" applyBorder="1" applyAlignment="1">
      <alignment horizontal="center" vertical="center" textRotation="90" wrapText="1"/>
    </xf>
    <xf numFmtId="0" fontId="12" fillId="0" borderId="90" xfId="0" applyFont="1" applyBorder="1" applyAlignment="1">
      <alignment horizontal="center" vertical="center" textRotation="90" wrapText="1"/>
    </xf>
    <xf numFmtId="0" fontId="12" fillId="0" borderId="46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2" fillId="0" borderId="129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0" borderId="156" xfId="0" applyFont="1" applyBorder="1" applyAlignment="1">
      <alignment horizontal="center" vertical="center" wrapText="1"/>
    </xf>
    <xf numFmtId="0" fontId="12" fillId="0" borderId="130" xfId="0" applyFont="1" applyBorder="1" applyAlignment="1">
      <alignment horizontal="center" vertical="center" wrapText="1"/>
    </xf>
    <xf numFmtId="0" fontId="12" fillId="0" borderId="45" xfId="0" applyFont="1" applyBorder="1" applyAlignment="1">
      <alignment horizontal="center" vertical="center" wrapText="1"/>
    </xf>
    <xf numFmtId="0" fontId="12" fillId="0" borderId="154" xfId="0" applyFont="1" applyBorder="1" applyAlignment="1">
      <alignment horizontal="center" vertical="center" wrapText="1"/>
    </xf>
    <xf numFmtId="0" fontId="12" fillId="0" borderId="90" xfId="0" applyFont="1" applyBorder="1" applyAlignment="1">
      <alignment horizontal="center" vertical="center" wrapText="1"/>
    </xf>
    <xf numFmtId="0" fontId="12" fillId="0" borderId="48" xfId="0" applyFont="1" applyBorder="1" applyAlignment="1">
      <alignment horizontal="center" vertical="center" wrapText="1"/>
    </xf>
    <xf numFmtId="0" fontId="12" fillId="0" borderId="157" xfId="0" applyFont="1" applyBorder="1" applyAlignment="1">
      <alignment horizontal="center" vertical="center" wrapText="1"/>
    </xf>
    <xf numFmtId="0" fontId="12" fillId="0" borderId="127" xfId="0" applyFont="1" applyBorder="1" applyAlignment="1">
      <alignment horizontal="center" vertical="center" wrapText="1"/>
    </xf>
    <xf numFmtId="2" fontId="11" fillId="0" borderId="158" xfId="0" applyNumberFormat="1" applyFont="1" applyBorder="1" applyAlignment="1">
      <alignment horizontal="center" vertical="center" wrapText="1"/>
    </xf>
    <xf numFmtId="0" fontId="11" fillId="0" borderId="85" xfId="0" applyFont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0" fontId="9" fillId="0" borderId="155" xfId="0" applyFont="1" applyBorder="1" applyAlignment="1">
      <alignment horizontal="center" vertical="center" wrapText="1"/>
    </xf>
    <xf numFmtId="0" fontId="11" fillId="0" borderId="128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177" fontId="11" fillId="0" borderId="126" xfId="0" applyNumberFormat="1" applyFont="1" applyBorder="1" applyAlignment="1">
      <alignment horizontal="right" vertical="center" wrapText="1"/>
    </xf>
    <xf numFmtId="177" fontId="11" fillId="0" borderId="52" xfId="0" applyNumberFormat="1" applyFont="1" applyBorder="1" applyAlignment="1">
      <alignment horizontal="right" vertical="center" wrapText="1"/>
    </xf>
    <xf numFmtId="177" fontId="12" fillId="0" borderId="85" xfId="0" applyNumberFormat="1" applyFont="1" applyBorder="1" applyAlignment="1">
      <alignment horizontal="right" vertical="center" wrapText="1"/>
    </xf>
    <xf numFmtId="177" fontId="12" fillId="0" borderId="49" xfId="0" applyNumberFormat="1" applyFont="1" applyBorder="1" applyAlignment="1">
      <alignment horizontal="right" vertical="center" wrapText="1"/>
    </xf>
    <xf numFmtId="0" fontId="9" fillId="0" borderId="37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46" fillId="0" borderId="110" xfId="6" applyFont="1" applyBorder="1" applyAlignment="1">
      <alignment horizontal="center"/>
    </xf>
    <xf numFmtId="0" fontId="46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3" fillId="0" borderId="108" xfId="6" applyFont="1" applyBorder="1" applyAlignment="1">
      <alignment horizontal="center" vertical="center" wrapText="1"/>
    </xf>
    <xf numFmtId="0" fontId="43" fillId="0" borderId="76" xfId="6" applyFont="1" applyBorder="1" applyAlignment="1">
      <alignment horizontal="center" vertical="center" wrapText="1"/>
    </xf>
    <xf numFmtId="0" fontId="43" fillId="0" borderId="101" xfId="6" applyFont="1" applyBorder="1" applyAlignment="1">
      <alignment horizontal="center" vertical="center" wrapText="1"/>
    </xf>
    <xf numFmtId="0" fontId="43" fillId="0" borderId="100" xfId="6" applyFont="1" applyBorder="1" applyAlignment="1">
      <alignment horizontal="center" vertical="center" wrapText="1"/>
    </xf>
    <xf numFmtId="169" fontId="43" fillId="0" borderId="101" xfId="9" applyFont="1" applyFill="1" applyBorder="1" applyAlignment="1">
      <alignment horizontal="center" vertical="center" wrapText="1"/>
    </xf>
    <xf numFmtId="169" fontId="43" fillId="0" borderId="100" xfId="9" applyFont="1" applyFill="1" applyBorder="1" applyAlignment="1">
      <alignment horizontal="center" vertical="center" wrapText="1"/>
    </xf>
    <xf numFmtId="0" fontId="42" fillId="34" borderId="139" xfId="6" applyFont="1" applyFill="1" applyBorder="1" applyAlignment="1">
      <alignment horizontal="center" vertical="center"/>
    </xf>
    <xf numFmtId="0" fontId="42" fillId="34" borderId="140" xfId="6" applyFont="1" applyFill="1" applyBorder="1" applyAlignment="1">
      <alignment horizontal="center" vertical="center"/>
    </xf>
    <xf numFmtId="0" fontId="42" fillId="34" borderId="141" xfId="6" applyFont="1" applyFill="1" applyBorder="1" applyAlignment="1">
      <alignment horizontal="center" vertical="center"/>
    </xf>
    <xf numFmtId="0" fontId="42" fillId="34" borderId="138" xfId="6" applyFont="1" applyFill="1" applyBorder="1" applyAlignment="1">
      <alignment horizontal="center" vertical="center"/>
    </xf>
    <xf numFmtId="0" fontId="42" fillId="34" borderId="125" xfId="6" applyFont="1" applyFill="1" applyBorder="1" applyAlignment="1">
      <alignment horizontal="center" vertical="center"/>
    </xf>
    <xf numFmtId="0" fontId="42" fillId="34" borderId="131" xfId="6" applyFont="1" applyFill="1" applyBorder="1" applyAlignment="1">
      <alignment horizontal="center" vertical="center"/>
    </xf>
    <xf numFmtId="3" fontId="44" fillId="0" borderId="49" xfId="97" applyNumberFormat="1" applyFont="1" applyBorder="1" applyAlignment="1">
      <alignment horizontal="center" vertical="center"/>
    </xf>
    <xf numFmtId="0" fontId="44" fillId="0" borderId="81" xfId="97" applyFont="1" applyBorder="1" applyAlignment="1">
      <alignment horizontal="center" vertical="center"/>
    </xf>
    <xf numFmtId="0" fontId="44" fillId="0" borderId="37" xfId="97" applyFont="1" applyBorder="1" applyAlignment="1">
      <alignment horizontal="left" vertical="center" wrapText="1"/>
    </xf>
    <xf numFmtId="0" fontId="44" fillId="0" borderId="22" xfId="97" applyFont="1" applyBorder="1" applyAlignment="1">
      <alignment horizontal="left" vertical="center" wrapText="1"/>
    </xf>
    <xf numFmtId="176" fontId="45" fillId="0" borderId="37" xfId="9" applyNumberFormat="1" applyFont="1" applyBorder="1" applyAlignment="1">
      <alignment horizontal="center" vertical="center"/>
    </xf>
    <xf numFmtId="176" fontId="45" fillId="0" borderId="22" xfId="9" applyNumberFormat="1" applyFont="1" applyBorder="1" applyAlignment="1">
      <alignment horizontal="center" vertical="center"/>
    </xf>
    <xf numFmtId="10" fontId="46" fillId="4" borderId="37" xfId="8" applyNumberFormat="1" applyFont="1" applyFill="1" applyBorder="1" applyAlignment="1">
      <alignment horizontal="center" vertical="center" wrapText="1"/>
    </xf>
    <xf numFmtId="10" fontId="46" fillId="4" borderId="22" xfId="8" applyNumberFormat="1" applyFont="1" applyFill="1" applyBorder="1" applyAlignment="1">
      <alignment horizontal="center" vertical="center" wrapText="1"/>
    </xf>
    <xf numFmtId="3" fontId="44" fillId="0" borderId="81" xfId="97" applyNumberFormat="1" applyFont="1" applyBorder="1" applyAlignment="1">
      <alignment horizontal="center" vertical="center"/>
    </xf>
    <xf numFmtId="0" fontId="44" fillId="0" borderId="85" xfId="97" applyFont="1" applyBorder="1" applyAlignment="1">
      <alignment horizontal="center" vertical="center"/>
    </xf>
    <xf numFmtId="0" fontId="44" fillId="0" borderId="128" xfId="97" applyFont="1" applyBorder="1" applyAlignment="1">
      <alignment horizontal="left" vertical="center" wrapText="1"/>
    </xf>
    <xf numFmtId="0" fontId="44" fillId="0" borderId="40" xfId="97" applyFont="1" applyBorder="1" applyAlignment="1">
      <alignment horizontal="left" vertical="center" wrapText="1"/>
    </xf>
    <xf numFmtId="176" fontId="45" fillId="0" borderId="128" xfId="9" applyNumberFormat="1" applyFont="1" applyBorder="1" applyAlignment="1">
      <alignment horizontal="center" vertical="center"/>
    </xf>
    <xf numFmtId="176" fontId="45" fillId="0" borderId="40" xfId="9" applyNumberFormat="1" applyFont="1" applyBorder="1" applyAlignment="1">
      <alignment horizontal="center" vertical="center"/>
    </xf>
    <xf numFmtId="3" fontId="47" fillId="0" borderId="108" xfId="97" applyNumberFormat="1" applyFont="1" applyBorder="1" applyAlignment="1">
      <alignment horizontal="center" vertical="center"/>
    </xf>
    <xf numFmtId="0" fontId="47" fillId="0" borderId="76" xfId="97" applyFont="1" applyBorder="1" applyAlignment="1">
      <alignment horizontal="center" vertical="center"/>
    </xf>
    <xf numFmtId="0" fontId="47" fillId="0" borderId="46" xfId="97" applyFont="1" applyBorder="1" applyAlignment="1">
      <alignment horizontal="left" vertical="center" wrapText="1"/>
    </xf>
    <xf numFmtId="0" fontId="47" fillId="0" borderId="129" xfId="97" applyFont="1" applyBorder="1" applyAlignment="1">
      <alignment horizontal="left" vertical="center" wrapText="1"/>
    </xf>
    <xf numFmtId="0" fontId="44" fillId="0" borderId="23" xfId="97" applyFont="1" applyBorder="1" applyAlignment="1">
      <alignment horizontal="center" vertical="center"/>
    </xf>
    <xf numFmtId="0" fontId="44" fillId="0" borderId="102" xfId="97" applyFont="1" applyBorder="1" applyAlignment="1">
      <alignment horizontal="center" vertical="center"/>
    </xf>
    <xf numFmtId="1" fontId="47" fillId="0" borderId="103" xfId="3" applyNumberFormat="1" applyFont="1" applyBorder="1" applyAlignment="1">
      <alignment horizontal="center" vertical="top"/>
    </xf>
    <xf numFmtId="1" fontId="47" fillId="0" borderId="24" xfId="3" applyNumberFormat="1" applyFont="1" applyBorder="1" applyAlignment="1">
      <alignment horizontal="center" vertical="top"/>
    </xf>
    <xf numFmtId="0" fontId="47" fillId="0" borderId="101" xfId="97" applyFont="1" applyBorder="1" applyAlignment="1">
      <alignment horizontal="left" vertical="center" wrapText="1"/>
    </xf>
    <xf numFmtId="0" fontId="47" fillId="0" borderId="100" xfId="97" applyFont="1" applyBorder="1" applyAlignment="1">
      <alignment horizontal="left" vertical="center" wrapText="1"/>
    </xf>
    <xf numFmtId="176" fontId="48" fillId="0" borderId="47" xfId="9" applyNumberFormat="1" applyFont="1" applyBorder="1" applyAlignment="1">
      <alignment horizontal="center" vertical="center"/>
    </xf>
    <xf numFmtId="176" fontId="48" fillId="0" borderId="110" xfId="9" applyNumberFormat="1" applyFont="1" applyBorder="1" applyAlignment="1">
      <alignment horizontal="center" vertical="center"/>
    </xf>
    <xf numFmtId="176" fontId="48" fillId="0" borderId="57" xfId="9" applyNumberFormat="1" applyFont="1" applyBorder="1" applyAlignment="1">
      <alignment horizontal="center" vertical="center"/>
    </xf>
    <xf numFmtId="176" fontId="48" fillId="0" borderId="130" xfId="9" applyNumberFormat="1" applyFont="1" applyBorder="1" applyAlignment="1">
      <alignment horizontal="center" vertical="center"/>
    </xf>
    <xf numFmtId="176" fontId="48" fillId="0" borderId="125" xfId="9" applyNumberFormat="1" applyFont="1" applyBorder="1" applyAlignment="1">
      <alignment horizontal="center" vertical="center"/>
    </xf>
    <xf numFmtId="176" fontId="48" fillId="0" borderId="131" xfId="9" applyNumberFormat="1" applyFont="1" applyBorder="1" applyAlignment="1">
      <alignment horizontal="center" vertical="center"/>
    </xf>
    <xf numFmtId="1" fontId="47" fillId="0" borderId="104" xfId="3" applyNumberFormat="1" applyFont="1" applyBorder="1" applyAlignment="1">
      <alignment horizontal="center" vertical="top"/>
    </xf>
    <xf numFmtId="1" fontId="47" fillId="0" borderId="105" xfId="3" applyNumberFormat="1" applyFont="1" applyBorder="1" applyAlignment="1">
      <alignment horizontal="center" vertical="top"/>
    </xf>
    <xf numFmtId="0" fontId="47" fillId="0" borderId="103" xfId="97" applyFont="1" applyBorder="1" applyAlignment="1">
      <alignment horizontal="right" vertical="center"/>
    </xf>
    <xf numFmtId="0" fontId="47" fillId="0" borderId="25" xfId="97" applyFont="1" applyBorder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  <xf numFmtId="10" fontId="58" fillId="35" borderId="58" xfId="0" applyNumberFormat="1" applyFont="1" applyFill="1" applyBorder="1" applyAlignment="1">
      <alignment horizontal="center" vertical="center"/>
    </xf>
    <xf numFmtId="10" fontId="58" fillId="35" borderId="59" xfId="0" applyNumberFormat="1" applyFont="1" applyFill="1" applyBorder="1" applyAlignment="1">
      <alignment horizontal="center" vertical="center"/>
    </xf>
    <xf numFmtId="0" fontId="56" fillId="0" borderId="138" xfId="0" applyFont="1" applyBorder="1" applyAlignment="1">
      <alignment horizontal="left" vertical="center" wrapText="1"/>
    </xf>
    <xf numFmtId="0" fontId="56" fillId="0" borderId="125" xfId="0" applyFont="1" applyBorder="1" applyAlignment="1">
      <alignment horizontal="left" vertical="center" wrapText="1"/>
    </xf>
    <xf numFmtId="0" fontId="56" fillId="0" borderId="131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0" fontId="53" fillId="0" borderId="125" xfId="0" applyFont="1" applyBorder="1" applyAlignment="1">
      <alignment horizontal="center" vertical="center"/>
    </xf>
    <xf numFmtId="0" fontId="54" fillId="0" borderId="45" xfId="0" applyFont="1" applyBorder="1" applyAlignment="1">
      <alignment horizontal="center" vertical="center"/>
    </xf>
    <xf numFmtId="0" fontId="54" fillId="0" borderId="48" xfId="0" applyFont="1" applyBorder="1" applyAlignment="1">
      <alignment horizontal="center" vertical="center"/>
    </xf>
    <xf numFmtId="0" fontId="55" fillId="0" borderId="53" xfId="0" applyFont="1" applyBorder="1" applyAlignment="1">
      <alignment horizontal="center"/>
    </xf>
    <xf numFmtId="0" fontId="55" fillId="0" borderId="54" xfId="0" applyFont="1" applyBorder="1" applyAlignment="1">
      <alignment horizontal="center"/>
    </xf>
    <xf numFmtId="0" fontId="56" fillId="0" borderId="78" xfId="0" applyFont="1" applyBorder="1" applyAlignment="1">
      <alignment horizontal="left"/>
    </xf>
    <xf numFmtId="0" fontId="56" fillId="0" borderId="79" xfId="0" applyFont="1" applyBorder="1" applyAlignment="1">
      <alignment horizontal="left"/>
    </xf>
    <xf numFmtId="0" fontId="56" fillId="0" borderId="3" xfId="0" applyFont="1" applyBorder="1" applyAlignment="1">
      <alignment horizontal="left"/>
    </xf>
    <xf numFmtId="0" fontId="56" fillId="0" borderId="1" xfId="0" applyFont="1" applyBorder="1" applyAlignment="1">
      <alignment horizontal="left"/>
    </xf>
    <xf numFmtId="0" fontId="56" fillId="0" borderId="82" xfId="0" applyFont="1" applyBorder="1" applyAlignment="1">
      <alignment horizontal="left"/>
    </xf>
    <xf numFmtId="0" fontId="56" fillId="0" borderId="83" xfId="0" applyFont="1" applyBorder="1" applyAlignment="1">
      <alignment horizontal="left"/>
    </xf>
    <xf numFmtId="0" fontId="56" fillId="0" borderId="159" xfId="0" applyFont="1" applyBorder="1" applyAlignment="1">
      <alignment horizontal="left"/>
    </xf>
    <xf numFmtId="0" fontId="56" fillId="0" borderId="160" xfId="0" applyFont="1" applyBorder="1" applyAlignment="1">
      <alignment horizontal="left"/>
    </xf>
    <xf numFmtId="0" fontId="56" fillId="0" borderId="87" xfId="0" applyFont="1" applyBorder="1" applyAlignment="1">
      <alignment horizontal="center" vertical="center" wrapText="1"/>
    </xf>
    <xf numFmtId="0" fontId="56" fillId="0" borderId="162" xfId="0" applyFont="1" applyBorder="1" applyAlignment="1">
      <alignment horizontal="center" vertical="center" wrapText="1"/>
    </xf>
    <xf numFmtId="0" fontId="56" fillId="0" borderId="88" xfId="0" applyFont="1" applyBorder="1" applyAlignment="1">
      <alignment horizontal="center" vertical="center"/>
    </xf>
    <xf numFmtId="0" fontId="56" fillId="0" borderId="89" xfId="0" applyFont="1" applyBorder="1" applyAlignment="1">
      <alignment horizontal="center" vertical="center"/>
    </xf>
    <xf numFmtId="0" fontId="56" fillId="0" borderId="51" xfId="0" applyFont="1" applyBorder="1" applyAlignment="1">
      <alignment horizontal="center"/>
    </xf>
    <xf numFmtId="10" fontId="59" fillId="0" borderId="51" xfId="0" applyNumberFormat="1" applyFont="1" applyBorder="1" applyAlignment="1">
      <alignment horizontal="center" vertical="center"/>
    </xf>
    <xf numFmtId="0" fontId="55" fillId="0" borderId="53" xfId="0" applyFont="1" applyBorder="1" applyAlignment="1">
      <alignment horizontal="left"/>
    </xf>
    <xf numFmtId="0" fontId="55" fillId="0" borderId="51" xfId="0" applyFont="1" applyBorder="1" applyAlignment="1">
      <alignment horizontal="left"/>
    </xf>
    <xf numFmtId="0" fontId="55" fillId="0" borderId="54" xfId="0" applyFont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N9" sqref="N9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07"/>
      <c r="B1" s="307"/>
      <c r="C1" s="307"/>
      <c r="D1" s="307"/>
      <c r="E1" s="307"/>
      <c r="F1" s="307"/>
      <c r="G1" s="307"/>
      <c r="H1" s="307"/>
      <c r="I1" s="307"/>
    </row>
    <row r="2" spans="1:11">
      <c r="A2" s="307"/>
      <c r="B2" s="307"/>
      <c r="C2" s="307"/>
      <c r="D2" s="307"/>
      <c r="E2" s="307"/>
      <c r="F2" s="307"/>
      <c r="G2" s="307"/>
      <c r="H2" s="307"/>
      <c r="I2" s="307"/>
    </row>
    <row r="3" spans="1:11" ht="19.149999999999999" customHeight="1">
      <c r="A3" s="307"/>
      <c r="B3" s="307"/>
      <c r="C3" s="307"/>
      <c r="D3" s="307"/>
      <c r="E3" s="307"/>
      <c r="F3" s="307"/>
      <c r="G3" s="307"/>
      <c r="H3" s="307"/>
      <c r="I3" s="307"/>
    </row>
    <row r="4" spans="1:11" ht="15.6" customHeight="1">
      <c r="A4" s="307"/>
      <c r="B4" s="307"/>
      <c r="C4" s="307"/>
      <c r="D4" s="307"/>
      <c r="E4" s="307"/>
      <c r="F4" s="307"/>
      <c r="G4" s="307"/>
      <c r="H4" s="307"/>
      <c r="I4" s="307"/>
    </row>
    <row r="5" spans="1:11" ht="18" customHeight="1">
      <c r="A5" s="308"/>
      <c r="B5" s="308"/>
      <c r="C5" s="308"/>
      <c r="D5" s="308"/>
      <c r="E5" s="308"/>
      <c r="F5" s="308"/>
      <c r="G5" s="308"/>
      <c r="H5" s="308"/>
      <c r="I5" s="308"/>
    </row>
    <row r="6" spans="1:11" ht="30" customHeight="1">
      <c r="A6" s="310" t="s">
        <v>879</v>
      </c>
      <c r="B6" s="311"/>
      <c r="C6" s="311"/>
      <c r="D6" s="311"/>
      <c r="E6" s="311"/>
      <c r="F6" s="311"/>
      <c r="G6" s="311"/>
      <c r="H6" s="311"/>
      <c r="I6" s="312"/>
    </row>
    <row r="7" spans="1:11" ht="18" customHeight="1">
      <c r="A7" s="315" t="s">
        <v>0</v>
      </c>
      <c r="B7" s="315"/>
      <c r="C7" s="310"/>
      <c r="D7" s="316" t="s">
        <v>1</v>
      </c>
      <c r="E7" s="311"/>
      <c r="F7" s="311"/>
      <c r="G7" s="312"/>
      <c r="H7" s="313" t="s">
        <v>2</v>
      </c>
      <c r="I7" s="314"/>
    </row>
    <row r="8" spans="1:11" ht="16.149999999999999" customHeight="1" thickBot="1">
      <c r="A8" s="309" t="s">
        <v>933</v>
      </c>
      <c r="B8" s="309"/>
      <c r="C8" s="309"/>
      <c r="D8" s="309"/>
      <c r="E8" s="309"/>
      <c r="F8" s="309"/>
      <c r="G8" s="309"/>
      <c r="H8" s="330">
        <f>F101</f>
        <v>187422.724602</v>
      </c>
      <c r="I8" s="331"/>
      <c r="J8" s="240"/>
      <c r="K8" s="241"/>
    </row>
    <row r="9" spans="1:11" ht="42.6" customHeight="1" thickTop="1" thickBot="1">
      <c r="A9" s="317" t="s">
        <v>3</v>
      </c>
      <c r="B9" s="319" t="s">
        <v>4</v>
      </c>
      <c r="C9" s="319" t="s">
        <v>5</v>
      </c>
      <c r="D9" s="319" t="s">
        <v>6</v>
      </c>
      <c r="E9" s="319" t="s">
        <v>7</v>
      </c>
      <c r="F9" s="319"/>
      <c r="G9" s="319" t="s">
        <v>8</v>
      </c>
      <c r="H9" s="319"/>
      <c r="I9" s="7" t="s">
        <v>9</v>
      </c>
      <c r="K9" s="241"/>
    </row>
    <row r="10" spans="1:11" ht="27.6" customHeight="1" thickTop="1" thickBot="1">
      <c r="A10" s="318"/>
      <c r="B10" s="319"/>
      <c r="C10" s="319"/>
      <c r="D10" s="319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20" t="s">
        <v>16</v>
      </c>
      <c r="D11" s="321"/>
      <c r="E11" s="322"/>
      <c r="F11" s="250">
        <f>F12+F16+F18+F29</f>
        <v>109841.17799999999</v>
      </c>
      <c r="G11" s="323"/>
      <c r="H11" s="324"/>
      <c r="I11" s="325"/>
    </row>
    <row r="12" spans="1:11" s="255" customFormat="1" ht="15.75" thickTop="1">
      <c r="A12" s="252" t="s">
        <v>17</v>
      </c>
      <c r="B12" s="253" t="s">
        <v>18</v>
      </c>
      <c r="C12" s="326"/>
      <c r="D12" s="327"/>
      <c r="E12" s="328"/>
      <c r="F12" s="254">
        <f>SUM(F13:F15)</f>
        <v>2055.4085999999998</v>
      </c>
      <c r="G12" s="326"/>
      <c r="H12" s="327"/>
      <c r="I12" s="329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40"/>
      <c r="D16" s="341"/>
      <c r="E16" s="342"/>
      <c r="F16" s="258">
        <f>SUM(F17)</f>
        <v>95245.447199999995</v>
      </c>
      <c r="G16" s="343"/>
      <c r="H16" s="341"/>
      <c r="I16" s="344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40"/>
      <c r="D18" s="341"/>
      <c r="E18" s="342"/>
      <c r="F18" s="258">
        <f>SUM(F19:F28)</f>
        <v>6957.2022000000015</v>
      </c>
      <c r="G18" s="343"/>
      <c r="H18" s="341"/>
      <c r="I18" s="344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32"/>
      <c r="D29" s="333"/>
      <c r="E29" s="333"/>
      <c r="F29" s="261">
        <f>SUM(F30:F37)</f>
        <v>5583.12</v>
      </c>
      <c r="G29" s="334"/>
      <c r="H29" s="335"/>
      <c r="I29" s="336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897</v>
      </c>
      <c r="B37" s="135" t="s">
        <v>896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898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37" t="s">
        <v>16</v>
      </c>
      <c r="D38" s="337"/>
      <c r="E38" s="337"/>
      <c r="F38" s="269">
        <f>F39+F42+F44+F46+F48+F53+F58+F81+F83+F90+F92+F96</f>
        <v>77581.546602000017</v>
      </c>
      <c r="G38" s="338"/>
      <c r="H38" s="338"/>
      <c r="I38" s="339"/>
    </row>
    <row r="39" spans="1:9" s="255" customFormat="1" ht="15.75" thickTop="1">
      <c r="A39" s="259" t="s">
        <v>94</v>
      </c>
      <c r="B39" s="260" t="s">
        <v>95</v>
      </c>
      <c r="C39" s="335"/>
      <c r="D39" s="335"/>
      <c r="E39" s="335"/>
      <c r="F39" s="263">
        <f>SUM(F40:F41)</f>
        <v>2623.2459600000002</v>
      </c>
      <c r="G39" s="334"/>
      <c r="H39" s="335"/>
      <c r="I39" s="336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45"/>
      <c r="D42" s="345"/>
      <c r="E42" s="345"/>
      <c r="F42" s="264">
        <f>SUM(F43)</f>
        <v>2992.9279680000004</v>
      </c>
      <c r="G42" s="346"/>
      <c r="H42" s="345"/>
      <c r="I42" s="347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45"/>
      <c r="D44" s="345"/>
      <c r="E44" s="345"/>
      <c r="F44" s="264">
        <f>SUM(F45)</f>
        <v>8040.4152000000004</v>
      </c>
      <c r="G44" s="346"/>
      <c r="H44" s="345"/>
      <c r="I44" s="347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45"/>
      <c r="D46" s="345"/>
      <c r="E46" s="345"/>
      <c r="F46" s="264">
        <f>SUM(F47)</f>
        <v>3198.7872000000007</v>
      </c>
      <c r="G46" s="346"/>
      <c r="H46" s="345"/>
      <c r="I46" s="347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45"/>
      <c r="D48" s="345"/>
      <c r="E48" s="345"/>
      <c r="F48" s="264">
        <f>SUM(F49:F52)</f>
        <v>3459.1244220000003</v>
      </c>
      <c r="G48" s="346"/>
      <c r="H48" s="345"/>
      <c r="I48" s="347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45"/>
      <c r="D53" s="345"/>
      <c r="E53" s="345"/>
      <c r="F53" s="264">
        <f>SUM(F54:F57)</f>
        <v>613.24019999999996</v>
      </c>
      <c r="G53" s="346"/>
      <c r="H53" s="345"/>
      <c r="I53" s="347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45"/>
      <c r="D58" s="345"/>
      <c r="E58" s="345"/>
      <c r="F58" s="264">
        <f>SUM(F59:F80)</f>
        <v>15574.008749999999</v>
      </c>
      <c r="G58" s="346"/>
      <c r="H58" s="345"/>
      <c r="I58" s="347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808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828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829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882</v>
      </c>
      <c r="B80" s="100" t="s">
        <v>881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880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45"/>
      <c r="D81" s="345"/>
      <c r="E81" s="345"/>
      <c r="F81" s="265">
        <f>SUM(F82)</f>
        <v>503.96688000000006</v>
      </c>
      <c r="G81" s="346"/>
      <c r="H81" s="345"/>
      <c r="I81" s="347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45"/>
      <c r="D83" s="345"/>
      <c r="E83" s="345"/>
      <c r="F83" s="265">
        <f>SUM(F84:F89)</f>
        <v>25633.59</v>
      </c>
      <c r="G83" s="346"/>
      <c r="H83" s="345"/>
      <c r="I83" s="347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40"/>
      <c r="D90" s="341"/>
      <c r="E90" s="342"/>
      <c r="F90" s="265">
        <f>SUM(F91)</f>
        <v>914.37780000000009</v>
      </c>
      <c r="G90" s="340"/>
      <c r="H90" s="341"/>
      <c r="I90" s="344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40"/>
      <c r="D92" s="341"/>
      <c r="E92" s="342"/>
      <c r="F92" s="265">
        <f>SUM(F93:F95)</f>
        <v>7377.950922</v>
      </c>
      <c r="G92" s="340"/>
      <c r="H92" s="341"/>
      <c r="I92" s="344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40"/>
      <c r="D96" s="341"/>
      <c r="E96" s="342"/>
      <c r="F96" s="265">
        <f>SUM(F97:F99)</f>
        <v>6649.9112999999998</v>
      </c>
      <c r="G96" s="340"/>
      <c r="H96" s="341"/>
      <c r="I96" s="344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48"/>
      <c r="B100" s="349"/>
      <c r="C100" s="349"/>
      <c r="D100" s="349"/>
      <c r="E100" s="349"/>
      <c r="F100" s="349"/>
      <c r="G100" s="349"/>
      <c r="H100" s="349"/>
      <c r="I100" s="350"/>
    </row>
    <row r="101" spans="1:12" ht="16.5" thickTop="1" thickBot="1">
      <c r="A101" s="351" t="s">
        <v>256</v>
      </c>
      <c r="B101" s="352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53"/>
      <c r="H101" s="354"/>
      <c r="I101" s="355"/>
      <c r="J101" s="241"/>
      <c r="K101" s="241"/>
      <c r="L101" s="241"/>
    </row>
    <row r="102" spans="1:12" ht="15.75" thickTop="1">
      <c r="A102" s="307"/>
      <c r="B102" s="307"/>
      <c r="C102" s="307"/>
      <c r="D102" s="307"/>
      <c r="E102" s="307"/>
      <c r="F102" s="307"/>
      <c r="G102" s="307"/>
      <c r="H102" s="307"/>
      <c r="I102" s="307"/>
    </row>
    <row r="103" spans="1:12">
      <c r="A103" s="307"/>
      <c r="B103" s="307"/>
      <c r="C103" s="307"/>
      <c r="D103" s="307"/>
      <c r="E103" s="307"/>
      <c r="F103" s="307"/>
      <c r="G103" s="307"/>
      <c r="H103" s="307"/>
      <c r="I103" s="307"/>
    </row>
    <row r="104" spans="1:12">
      <c r="A104" s="307"/>
      <c r="B104" s="307"/>
      <c r="C104" s="307"/>
      <c r="D104" s="307"/>
      <c r="E104" s="307"/>
      <c r="F104" s="307"/>
      <c r="G104" s="307"/>
      <c r="H104" s="307"/>
      <c r="I104" s="307"/>
    </row>
    <row r="105" spans="1:12">
      <c r="A105" s="307"/>
      <c r="B105" s="307"/>
      <c r="C105" s="307"/>
      <c r="D105" s="307"/>
      <c r="E105" s="307"/>
      <c r="F105" s="307"/>
      <c r="G105" s="307"/>
      <c r="H105" s="307"/>
      <c r="I105" s="307"/>
    </row>
    <row r="106" spans="1:12">
      <c r="A106" s="307"/>
      <c r="B106" s="307"/>
      <c r="C106" s="307"/>
      <c r="D106" s="307"/>
      <c r="E106" s="307"/>
      <c r="F106" s="307"/>
      <c r="G106" s="307"/>
      <c r="H106" s="307"/>
      <c r="I106" s="307"/>
    </row>
    <row r="107" spans="1:12">
      <c r="A107" s="307"/>
      <c r="B107" s="307"/>
      <c r="C107" s="307"/>
      <c r="D107" s="307"/>
      <c r="E107" s="307"/>
      <c r="F107" s="307"/>
      <c r="G107" s="307"/>
      <c r="H107" s="307"/>
      <c r="I107" s="307"/>
    </row>
    <row r="108" spans="1:12">
      <c r="A108" s="307"/>
      <c r="B108" s="307"/>
      <c r="C108" s="307"/>
      <c r="D108" s="307"/>
      <c r="E108" s="307"/>
      <c r="F108" s="307"/>
      <c r="G108" s="307"/>
      <c r="H108" s="307"/>
      <c r="I108" s="307"/>
    </row>
    <row r="109" spans="1:12">
      <c r="A109" s="307"/>
      <c r="B109" s="307"/>
      <c r="C109" s="307"/>
      <c r="D109" s="307"/>
      <c r="E109" s="307"/>
      <c r="F109" s="307"/>
      <c r="G109" s="307"/>
      <c r="H109" s="307"/>
      <c r="I109" s="307"/>
    </row>
    <row r="110" spans="1:12">
      <c r="A110" s="307"/>
      <c r="B110" s="307"/>
      <c r="C110" s="307"/>
      <c r="D110" s="307"/>
      <c r="E110" s="307"/>
      <c r="F110" s="307"/>
      <c r="G110" s="307"/>
      <c r="H110" s="307"/>
      <c r="I110" s="307"/>
    </row>
    <row r="111" spans="1:12">
      <c r="A111" s="307"/>
      <c r="B111" s="307"/>
      <c r="C111" s="307"/>
      <c r="D111" s="307"/>
      <c r="E111" s="307"/>
      <c r="F111" s="307"/>
      <c r="G111" s="307"/>
      <c r="H111" s="307"/>
      <c r="I111" s="307"/>
    </row>
    <row r="112" spans="1:12">
      <c r="A112" s="307"/>
      <c r="B112" s="307"/>
      <c r="C112" s="307"/>
      <c r="D112" s="307"/>
      <c r="E112" s="307"/>
      <c r="F112" s="307"/>
      <c r="G112" s="307"/>
      <c r="H112" s="307"/>
      <c r="I112" s="307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  <mergeCell ref="C58:E58"/>
    <mergeCell ref="G58:I58"/>
    <mergeCell ref="C81:E81"/>
    <mergeCell ref="G81:I81"/>
    <mergeCell ref="C83:E83"/>
    <mergeCell ref="G83:I83"/>
    <mergeCell ref="C46:E46"/>
    <mergeCell ref="G46:I46"/>
    <mergeCell ref="C48:E48"/>
    <mergeCell ref="G48:I48"/>
    <mergeCell ref="C53:E53"/>
    <mergeCell ref="G53:I53"/>
    <mergeCell ref="C39:E39"/>
    <mergeCell ref="G39:I39"/>
    <mergeCell ref="C42:E42"/>
    <mergeCell ref="G42:I42"/>
    <mergeCell ref="C44:E44"/>
    <mergeCell ref="G44:I44"/>
    <mergeCell ref="C29:E29"/>
    <mergeCell ref="G29:I29"/>
    <mergeCell ref="C38:E38"/>
    <mergeCell ref="G38:I38"/>
    <mergeCell ref="C16:E16"/>
    <mergeCell ref="G16:I16"/>
    <mergeCell ref="C18:E18"/>
    <mergeCell ref="G18:I18"/>
    <mergeCell ref="C11:E11"/>
    <mergeCell ref="G11:I11"/>
    <mergeCell ref="C12:E12"/>
    <mergeCell ref="G12:I12"/>
    <mergeCell ref="H8:I8"/>
    <mergeCell ref="G9:H9"/>
    <mergeCell ref="A9:A10"/>
    <mergeCell ref="B9:B10"/>
    <mergeCell ref="C9:C10"/>
    <mergeCell ref="D9:D10"/>
    <mergeCell ref="E9:F9"/>
    <mergeCell ref="A1:I5"/>
    <mergeCell ref="A8:G8"/>
    <mergeCell ref="A6:I6"/>
    <mergeCell ref="H7:I7"/>
    <mergeCell ref="A7:C7"/>
    <mergeCell ref="D7:G7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64"/>
      <c r="B1" s="364"/>
      <c r="C1" s="364"/>
      <c r="D1" s="364"/>
      <c r="E1" s="364"/>
      <c r="F1" s="364"/>
      <c r="G1" s="364"/>
    </row>
    <row r="2" spans="1:11">
      <c r="A2" s="364"/>
      <c r="B2" s="364"/>
      <c r="C2" s="364"/>
      <c r="D2" s="364"/>
      <c r="E2" s="364"/>
      <c r="F2" s="364"/>
      <c r="G2" s="364"/>
    </row>
    <row r="3" spans="1:11">
      <c r="A3" s="364"/>
      <c r="B3" s="364"/>
      <c r="C3" s="364"/>
      <c r="D3" s="364"/>
      <c r="E3" s="364"/>
      <c r="F3" s="364"/>
      <c r="G3" s="364"/>
    </row>
    <row r="4" spans="1:11">
      <c r="A4" s="364"/>
      <c r="B4" s="364"/>
      <c r="C4" s="364"/>
      <c r="D4" s="364"/>
      <c r="E4" s="364"/>
      <c r="F4" s="364"/>
      <c r="G4" s="364"/>
    </row>
    <row r="5" spans="1:11">
      <c r="A5" s="364"/>
      <c r="B5" s="364"/>
      <c r="C5" s="364"/>
      <c r="D5" s="364"/>
      <c r="E5" s="364"/>
      <c r="F5" s="364"/>
      <c r="G5" s="364"/>
    </row>
    <row r="6" spans="1:11" ht="27" customHeight="1" thickBot="1">
      <c r="A6" s="385"/>
      <c r="B6" s="385"/>
      <c r="C6" s="385"/>
      <c r="D6" s="385"/>
      <c r="E6" s="385"/>
      <c r="F6" s="385"/>
      <c r="G6" s="385"/>
    </row>
    <row r="7" spans="1:11" ht="17.25" thickTop="1" thickBot="1">
      <c r="A7" s="375" t="s">
        <v>877</v>
      </c>
      <c r="B7" s="375"/>
      <c r="C7" s="375"/>
      <c r="D7" s="69" t="s">
        <v>1</v>
      </c>
      <c r="E7" s="70"/>
      <c r="F7" s="71" t="s">
        <v>921</v>
      </c>
      <c r="G7" s="72"/>
    </row>
    <row r="8" spans="1:11" ht="40.9" customHeight="1" thickTop="1" thickBot="1">
      <c r="A8" s="92" t="s">
        <v>269</v>
      </c>
      <c r="B8" s="387" t="s">
        <v>932</v>
      </c>
      <c r="C8" s="388"/>
      <c r="D8" s="389"/>
      <c r="E8" s="218" t="s">
        <v>270</v>
      </c>
      <c r="F8" s="390">
        <f>'ORÇAMENTO SINTÉTICO'!F101</f>
        <v>187422.724602</v>
      </c>
      <c r="G8" s="391"/>
      <c r="I8" s="386"/>
      <c r="J8" s="386"/>
      <c r="K8" s="386"/>
    </row>
    <row r="9" spans="1:11" ht="42.6" customHeight="1" thickTop="1" thickBot="1">
      <c r="A9" s="379" t="s">
        <v>930</v>
      </c>
      <c r="B9" s="380"/>
      <c r="C9" s="381"/>
      <c r="D9" s="218" t="s">
        <v>271</v>
      </c>
      <c r="E9" s="379"/>
      <c r="F9" s="380"/>
      <c r="G9" s="381"/>
    </row>
    <row r="10" spans="1:11" ht="26.45" customHeight="1" thickTop="1" thickBot="1">
      <c r="A10" s="382" t="s">
        <v>876</v>
      </c>
      <c r="B10" s="383"/>
      <c r="C10" s="383"/>
      <c r="D10" s="383"/>
      <c r="E10" s="383"/>
      <c r="F10" s="383"/>
      <c r="G10" s="384"/>
    </row>
    <row r="11" spans="1:11" ht="15.75" thickTop="1">
      <c r="A11" s="376" t="s">
        <v>272</v>
      </c>
      <c r="B11" s="377"/>
      <c r="C11" s="377"/>
      <c r="D11" s="377"/>
      <c r="E11" s="377"/>
      <c r="F11" s="377"/>
      <c r="G11" s="378"/>
    </row>
    <row r="12" spans="1:11">
      <c r="A12" s="359" t="s">
        <v>273</v>
      </c>
      <c r="B12" s="360"/>
      <c r="C12" s="144" t="s">
        <v>274</v>
      </c>
      <c r="D12" s="144" t="s">
        <v>5</v>
      </c>
      <c r="E12" s="144" t="s">
        <v>275</v>
      </c>
      <c r="F12" s="144" t="s">
        <v>276</v>
      </c>
      <c r="G12" s="145" t="s">
        <v>11</v>
      </c>
    </row>
    <row r="13" spans="1:11">
      <c r="A13" s="146" t="s">
        <v>277</v>
      </c>
      <c r="B13" s="147" t="s">
        <v>278</v>
      </c>
      <c r="C13" s="148" t="s">
        <v>279</v>
      </c>
      <c r="D13" s="149" t="s">
        <v>280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281</v>
      </c>
      <c r="B14" s="147" t="s">
        <v>282</v>
      </c>
      <c r="C14" s="148" t="s">
        <v>279</v>
      </c>
      <c r="D14" s="149" t="s">
        <v>280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283</v>
      </c>
      <c r="B15" s="147" t="s">
        <v>284</v>
      </c>
      <c r="C15" s="148" t="s">
        <v>279</v>
      </c>
      <c r="D15" s="149" t="s">
        <v>285</v>
      </c>
      <c r="E15" s="150">
        <v>0.01</v>
      </c>
      <c r="F15" s="151">
        <v>160</v>
      </c>
      <c r="G15" s="152">
        <v>1.6</v>
      </c>
    </row>
    <row r="16" spans="1:11">
      <c r="A16" s="146" t="s">
        <v>286</v>
      </c>
      <c r="B16" s="147" t="s">
        <v>287</v>
      </c>
      <c r="C16" s="148" t="s">
        <v>279</v>
      </c>
      <c r="D16" s="149" t="s">
        <v>288</v>
      </c>
      <c r="E16" s="150">
        <v>0.01</v>
      </c>
      <c r="F16" s="151">
        <v>15.7</v>
      </c>
      <c r="G16" s="152">
        <v>0.16</v>
      </c>
    </row>
    <row r="17" spans="1:7">
      <c r="A17" s="146" t="s">
        <v>289</v>
      </c>
      <c r="B17" s="147" t="s">
        <v>290</v>
      </c>
      <c r="C17" s="148" t="s">
        <v>279</v>
      </c>
      <c r="D17" s="149" t="s">
        <v>285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291</v>
      </c>
      <c r="C18" s="154" t="s">
        <v>279</v>
      </c>
      <c r="D18" s="155" t="s">
        <v>292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293</v>
      </c>
      <c r="C19" s="154" t="s">
        <v>279</v>
      </c>
      <c r="D19" s="155" t="s">
        <v>292</v>
      </c>
      <c r="E19" s="156">
        <v>0.05</v>
      </c>
      <c r="F19" s="157">
        <v>19.16</v>
      </c>
      <c r="G19" s="158">
        <v>0.96</v>
      </c>
    </row>
    <row r="20" spans="1:7">
      <c r="A20" s="356"/>
      <c r="B20" s="357"/>
      <c r="C20" s="357"/>
      <c r="D20" s="357"/>
      <c r="E20" s="358"/>
      <c r="F20" s="159" t="s">
        <v>294</v>
      </c>
      <c r="G20" s="160">
        <v>5.57</v>
      </c>
    </row>
    <row r="21" spans="1:7">
      <c r="A21" s="369" t="s">
        <v>295</v>
      </c>
      <c r="B21" s="370"/>
      <c r="C21" s="370"/>
      <c r="D21" s="370"/>
      <c r="E21" s="370"/>
      <c r="F21" s="370"/>
      <c r="G21" s="371"/>
    </row>
    <row r="22" spans="1:7">
      <c r="A22" s="359" t="s">
        <v>273</v>
      </c>
      <c r="B22" s="360"/>
      <c r="C22" s="144" t="s">
        <v>274</v>
      </c>
      <c r="D22" s="144" t="s">
        <v>5</v>
      </c>
      <c r="E22" s="144" t="s">
        <v>275</v>
      </c>
      <c r="F22" s="144" t="s">
        <v>276</v>
      </c>
      <c r="G22" s="145" t="s">
        <v>11</v>
      </c>
    </row>
    <row r="23" spans="1:7">
      <c r="A23" s="161" t="s">
        <v>296</v>
      </c>
      <c r="B23" s="162" t="s">
        <v>284</v>
      </c>
      <c r="C23" s="148" t="s">
        <v>279</v>
      </c>
      <c r="D23" s="163" t="s">
        <v>280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297</v>
      </c>
      <c r="B24" s="168" t="s">
        <v>298</v>
      </c>
      <c r="C24" s="148" t="s">
        <v>279</v>
      </c>
      <c r="D24" s="169" t="s">
        <v>299</v>
      </c>
      <c r="E24" s="164">
        <v>1</v>
      </c>
      <c r="F24" s="165">
        <v>90</v>
      </c>
      <c r="G24" s="166">
        <v>90</v>
      </c>
    </row>
    <row r="25" spans="1:7">
      <c r="A25" s="167" t="s">
        <v>296</v>
      </c>
      <c r="B25" s="168" t="s">
        <v>300</v>
      </c>
      <c r="C25" s="148" t="s">
        <v>279</v>
      </c>
      <c r="D25" s="169" t="s">
        <v>285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301</v>
      </c>
      <c r="B26" s="168" t="s">
        <v>291</v>
      </c>
      <c r="C26" s="148" t="s">
        <v>279</v>
      </c>
      <c r="D26" s="169" t="s">
        <v>292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302</v>
      </c>
      <c r="B27" s="168" t="s">
        <v>293</v>
      </c>
      <c r="C27" s="148" t="s">
        <v>279</v>
      </c>
      <c r="D27" s="169" t="s">
        <v>292</v>
      </c>
      <c r="E27" s="164">
        <v>0.4</v>
      </c>
      <c r="F27" s="165">
        <v>19.16</v>
      </c>
      <c r="G27" s="166">
        <v>7.6640000000000006</v>
      </c>
    </row>
    <row r="28" spans="1:7">
      <c r="A28" s="372"/>
      <c r="B28" s="373"/>
      <c r="C28" s="373"/>
      <c r="D28" s="373"/>
      <c r="E28" s="374"/>
      <c r="F28" s="159" t="s">
        <v>294</v>
      </c>
      <c r="G28" s="160">
        <v>175.07</v>
      </c>
    </row>
    <row r="29" spans="1:7">
      <c r="A29" s="369" t="s">
        <v>901</v>
      </c>
      <c r="B29" s="370"/>
      <c r="C29" s="370"/>
      <c r="D29" s="370"/>
      <c r="E29" s="370"/>
      <c r="F29" s="370"/>
      <c r="G29" s="371"/>
    </row>
    <row r="30" spans="1:7">
      <c r="A30" s="359" t="s">
        <v>273</v>
      </c>
      <c r="B30" s="360"/>
      <c r="C30" s="144" t="s">
        <v>274</v>
      </c>
      <c r="D30" s="144" t="s">
        <v>5</v>
      </c>
      <c r="E30" s="144" t="s">
        <v>275</v>
      </c>
      <c r="F30" s="144" t="s">
        <v>276</v>
      </c>
      <c r="G30" s="145" t="s">
        <v>11</v>
      </c>
    </row>
    <row r="31" spans="1:7">
      <c r="A31" s="170" t="s">
        <v>303</v>
      </c>
      <c r="B31" s="171" t="s">
        <v>293</v>
      </c>
      <c r="C31" s="148" t="s">
        <v>279</v>
      </c>
      <c r="D31" s="148" t="s">
        <v>292</v>
      </c>
      <c r="E31" s="172">
        <v>0.25</v>
      </c>
      <c r="F31" s="173">
        <v>19.16</v>
      </c>
      <c r="G31" s="174">
        <v>4.79</v>
      </c>
    </row>
    <row r="32" spans="1:7">
      <c r="A32" s="365"/>
      <c r="B32" s="366"/>
      <c r="C32" s="366"/>
      <c r="D32" s="366"/>
      <c r="E32" s="366"/>
      <c r="F32" s="175" t="s">
        <v>294</v>
      </c>
      <c r="G32" s="176">
        <v>4.79</v>
      </c>
    </row>
    <row r="33" spans="1:7">
      <c r="A33" s="369" t="s">
        <v>900</v>
      </c>
      <c r="B33" s="370"/>
      <c r="C33" s="370"/>
      <c r="D33" s="370"/>
      <c r="E33" s="370"/>
      <c r="F33" s="370"/>
      <c r="G33" s="371"/>
    </row>
    <row r="34" spans="1:7">
      <c r="A34" s="359" t="s">
        <v>273</v>
      </c>
      <c r="B34" s="360"/>
      <c r="C34" s="144" t="s">
        <v>274</v>
      </c>
      <c r="D34" s="144" t="s">
        <v>5</v>
      </c>
      <c r="E34" s="144" t="s">
        <v>275</v>
      </c>
      <c r="F34" s="144" t="s">
        <v>276</v>
      </c>
      <c r="G34" s="145" t="s">
        <v>11</v>
      </c>
    </row>
    <row r="35" spans="1:7" ht="27" customHeight="1">
      <c r="A35" s="170" t="s">
        <v>320</v>
      </c>
      <c r="B35" s="177" t="s">
        <v>321</v>
      </c>
      <c r="C35" s="148" t="s">
        <v>279</v>
      </c>
      <c r="D35" s="178" t="s">
        <v>322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323</v>
      </c>
      <c r="B36" s="177" t="s">
        <v>324</v>
      </c>
      <c r="C36" s="148" t="s">
        <v>279</v>
      </c>
      <c r="D36" s="178" t="s">
        <v>309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316</v>
      </c>
      <c r="B37" s="177" t="s">
        <v>317</v>
      </c>
      <c r="C37" s="148" t="s">
        <v>279</v>
      </c>
      <c r="D37" s="178" t="s">
        <v>306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314</v>
      </c>
      <c r="B38" s="182" t="s">
        <v>315</v>
      </c>
      <c r="C38" s="148" t="s">
        <v>279</v>
      </c>
      <c r="D38" s="178" t="s">
        <v>306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318</v>
      </c>
      <c r="B39" s="182" t="s">
        <v>319</v>
      </c>
      <c r="C39" s="148" t="s">
        <v>279</v>
      </c>
      <c r="D39" s="178" t="s">
        <v>306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337</v>
      </c>
      <c r="B40" s="182" t="s">
        <v>338</v>
      </c>
      <c r="C40" s="148" t="s">
        <v>279</v>
      </c>
      <c r="D40" s="178" t="s">
        <v>306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304</v>
      </c>
      <c r="B41" s="182" t="s">
        <v>305</v>
      </c>
      <c r="C41" s="148" t="s">
        <v>279</v>
      </c>
      <c r="D41" s="178" t="s">
        <v>306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307</v>
      </c>
      <c r="B42" s="182" t="s">
        <v>308</v>
      </c>
      <c r="C42" s="148" t="s">
        <v>279</v>
      </c>
      <c r="D42" s="178" t="s">
        <v>309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310</v>
      </c>
      <c r="B43" s="182" t="s">
        <v>311</v>
      </c>
      <c r="C43" s="148" t="s">
        <v>279</v>
      </c>
      <c r="D43" s="178" t="s">
        <v>309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339</v>
      </c>
      <c r="B44" s="182" t="s">
        <v>340</v>
      </c>
      <c r="C44" s="148" t="s">
        <v>279</v>
      </c>
      <c r="D44" s="178" t="s">
        <v>306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312</v>
      </c>
      <c r="B45" s="182" t="s">
        <v>313</v>
      </c>
      <c r="C45" s="148" t="s">
        <v>279</v>
      </c>
      <c r="D45" s="178" t="s">
        <v>309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335</v>
      </c>
      <c r="B46" s="182" t="s">
        <v>336</v>
      </c>
      <c r="C46" s="148" t="s">
        <v>279</v>
      </c>
      <c r="D46" s="178" t="s">
        <v>306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333</v>
      </c>
      <c r="B47" s="182" t="s">
        <v>334</v>
      </c>
      <c r="C47" s="148" t="s">
        <v>279</v>
      </c>
      <c r="D47" s="178" t="s">
        <v>309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331</v>
      </c>
      <c r="B48" s="182" t="s">
        <v>332</v>
      </c>
      <c r="C48" s="148" t="s">
        <v>279</v>
      </c>
      <c r="D48" s="178" t="s">
        <v>902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329</v>
      </c>
      <c r="B49" s="182" t="s">
        <v>330</v>
      </c>
      <c r="C49" s="148" t="s">
        <v>279</v>
      </c>
      <c r="D49" s="178" t="s">
        <v>306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327</v>
      </c>
      <c r="B50" s="182" t="s">
        <v>328</v>
      </c>
      <c r="C50" s="148" t="s">
        <v>279</v>
      </c>
      <c r="D50" s="178" t="s">
        <v>902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325</v>
      </c>
      <c r="B51" s="182" t="s">
        <v>326</v>
      </c>
      <c r="C51" s="148" t="s">
        <v>279</v>
      </c>
      <c r="D51" s="178" t="s">
        <v>309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341</v>
      </c>
      <c r="B52" s="182" t="s">
        <v>903</v>
      </c>
      <c r="C52" s="148" t="s">
        <v>279</v>
      </c>
      <c r="D52" s="178" t="s">
        <v>306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5"/>
      <c r="B53" s="366"/>
      <c r="C53" s="366"/>
      <c r="D53" s="366"/>
      <c r="E53" s="366"/>
      <c r="F53" s="175" t="s">
        <v>294</v>
      </c>
      <c r="G53" s="176">
        <f>SUM(G35:G52)</f>
        <v>73833.679999999993</v>
      </c>
    </row>
    <row r="54" spans="1:7">
      <c r="A54" s="361" t="s">
        <v>342</v>
      </c>
      <c r="B54" s="362"/>
      <c r="C54" s="362"/>
      <c r="D54" s="362"/>
      <c r="E54" s="362"/>
      <c r="F54" s="362"/>
      <c r="G54" s="363"/>
    </row>
    <row r="55" spans="1:7">
      <c r="A55" s="359" t="s">
        <v>273</v>
      </c>
      <c r="B55" s="360"/>
      <c r="C55" s="144" t="s">
        <v>274</v>
      </c>
      <c r="D55" s="144" t="s">
        <v>5</v>
      </c>
      <c r="E55" s="144" t="s">
        <v>275</v>
      </c>
      <c r="F55" s="144" t="s">
        <v>276</v>
      </c>
      <c r="G55" s="145" t="s">
        <v>11</v>
      </c>
    </row>
    <row r="56" spans="1:7">
      <c r="A56" s="183" t="s">
        <v>343</v>
      </c>
      <c r="B56" s="184" t="s">
        <v>344</v>
      </c>
      <c r="C56" s="148" t="s">
        <v>279</v>
      </c>
      <c r="D56" s="148" t="s">
        <v>306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345</v>
      </c>
      <c r="C57" s="148" t="s">
        <v>279</v>
      </c>
      <c r="D57" s="148" t="s">
        <v>292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346</v>
      </c>
      <c r="C58" s="148" t="s">
        <v>279</v>
      </c>
      <c r="D58" s="148" t="s">
        <v>292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347</v>
      </c>
      <c r="C59" s="148" t="s">
        <v>279</v>
      </c>
      <c r="D59" s="148" t="s">
        <v>292</v>
      </c>
      <c r="E59" s="185">
        <v>4</v>
      </c>
      <c r="F59" s="134">
        <v>23.16</v>
      </c>
      <c r="G59" s="166">
        <v>92.64</v>
      </c>
    </row>
    <row r="60" spans="1:7">
      <c r="A60" s="372"/>
      <c r="B60" s="373"/>
      <c r="C60" s="373"/>
      <c r="D60" s="373"/>
      <c r="E60" s="374"/>
      <c r="F60" s="175" t="s">
        <v>294</v>
      </c>
      <c r="G60" s="176">
        <v>3714.1899999999996</v>
      </c>
    </row>
    <row r="61" spans="1:7">
      <c r="A61" s="369" t="s">
        <v>348</v>
      </c>
      <c r="B61" s="370"/>
      <c r="C61" s="370"/>
      <c r="D61" s="370"/>
      <c r="E61" s="370"/>
      <c r="F61" s="370"/>
      <c r="G61" s="371"/>
    </row>
    <row r="62" spans="1:7">
      <c r="A62" s="359" t="s">
        <v>273</v>
      </c>
      <c r="B62" s="360"/>
      <c r="C62" s="144" t="s">
        <v>274</v>
      </c>
      <c r="D62" s="144" t="s">
        <v>5</v>
      </c>
      <c r="E62" s="144" t="s">
        <v>275</v>
      </c>
      <c r="F62" s="144" t="s">
        <v>276</v>
      </c>
      <c r="G62" s="145" t="s">
        <v>11</v>
      </c>
    </row>
    <row r="63" spans="1:7">
      <c r="A63" s="186" t="s">
        <v>349</v>
      </c>
      <c r="B63" s="162" t="s">
        <v>350</v>
      </c>
      <c r="C63" s="148" t="s">
        <v>279</v>
      </c>
      <c r="D63" s="148" t="s">
        <v>306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351</v>
      </c>
      <c r="C64" s="148" t="s">
        <v>279</v>
      </c>
      <c r="D64" s="148" t="s">
        <v>292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346</v>
      </c>
      <c r="C65" s="148" t="s">
        <v>279</v>
      </c>
      <c r="D65" s="148" t="s">
        <v>292</v>
      </c>
      <c r="E65" s="164">
        <v>0.1</v>
      </c>
      <c r="F65" s="165">
        <v>24.16</v>
      </c>
      <c r="G65" s="166">
        <v>2.4160000000000004</v>
      </c>
    </row>
    <row r="66" spans="1:7">
      <c r="A66" s="356"/>
      <c r="B66" s="357"/>
      <c r="C66" s="357"/>
      <c r="D66" s="357"/>
      <c r="E66" s="358"/>
      <c r="F66" s="175" t="s">
        <v>294</v>
      </c>
      <c r="G66" s="176">
        <v>12.73</v>
      </c>
    </row>
    <row r="67" spans="1:7" ht="30" customHeight="1">
      <c r="A67" s="361" t="s">
        <v>352</v>
      </c>
      <c r="B67" s="362"/>
      <c r="C67" s="362"/>
      <c r="D67" s="362"/>
      <c r="E67" s="362"/>
      <c r="F67" s="362"/>
      <c r="G67" s="363"/>
    </row>
    <row r="68" spans="1:7">
      <c r="A68" s="359" t="s">
        <v>273</v>
      </c>
      <c r="B68" s="360"/>
      <c r="C68" s="144" t="s">
        <v>274</v>
      </c>
      <c r="D68" s="144" t="s">
        <v>5</v>
      </c>
      <c r="E68" s="144" t="s">
        <v>275</v>
      </c>
      <c r="F68" s="144" t="s">
        <v>276</v>
      </c>
      <c r="G68" s="145" t="s">
        <v>11</v>
      </c>
    </row>
    <row r="69" spans="1:7" ht="25.5">
      <c r="A69" s="170" t="s">
        <v>353</v>
      </c>
      <c r="B69" s="177" t="s">
        <v>354</v>
      </c>
      <c r="C69" s="148" t="s">
        <v>355</v>
      </c>
      <c r="D69" s="178" t="s">
        <v>356</v>
      </c>
      <c r="E69" s="131" t="s">
        <v>357</v>
      </c>
      <c r="F69" s="132" t="s">
        <v>358</v>
      </c>
      <c r="G69" s="141" t="s">
        <v>359</v>
      </c>
    </row>
    <row r="70" spans="1:7" ht="25.5">
      <c r="A70" s="170" t="s">
        <v>360</v>
      </c>
      <c r="B70" s="177" t="s">
        <v>361</v>
      </c>
      <c r="C70" s="148" t="s">
        <v>355</v>
      </c>
      <c r="D70" s="178" t="s">
        <v>362</v>
      </c>
      <c r="E70" s="131" t="s">
        <v>363</v>
      </c>
      <c r="F70" s="132" t="s">
        <v>364</v>
      </c>
      <c r="G70" s="141" t="s">
        <v>365</v>
      </c>
    </row>
    <row r="71" spans="1:7" ht="25.5">
      <c r="A71" s="170" t="s">
        <v>366</v>
      </c>
      <c r="B71" s="177" t="s">
        <v>367</v>
      </c>
      <c r="C71" s="148" t="s">
        <v>355</v>
      </c>
      <c r="D71" s="178" t="s">
        <v>356</v>
      </c>
      <c r="E71" s="131" t="s">
        <v>368</v>
      </c>
      <c r="F71" s="132" t="s">
        <v>369</v>
      </c>
      <c r="G71" s="141" t="s">
        <v>369</v>
      </c>
    </row>
    <row r="72" spans="1:7" ht="25.5">
      <c r="A72" s="170" t="s">
        <v>370</v>
      </c>
      <c r="B72" s="177" t="s">
        <v>345</v>
      </c>
      <c r="C72" s="148" t="s">
        <v>355</v>
      </c>
      <c r="D72" s="178" t="s">
        <v>292</v>
      </c>
      <c r="E72" s="131" t="s">
        <v>371</v>
      </c>
      <c r="F72" s="132" t="s">
        <v>372</v>
      </c>
      <c r="G72" s="141" t="s">
        <v>373</v>
      </c>
    </row>
    <row r="73" spans="1:7" ht="25.5">
      <c r="A73" s="170" t="s">
        <v>374</v>
      </c>
      <c r="B73" s="177" t="s">
        <v>375</v>
      </c>
      <c r="C73" s="148" t="s">
        <v>355</v>
      </c>
      <c r="D73" s="178" t="s">
        <v>292</v>
      </c>
      <c r="E73" s="131" t="s">
        <v>371</v>
      </c>
      <c r="F73" s="132" t="s">
        <v>376</v>
      </c>
      <c r="G73" s="141" t="s">
        <v>377</v>
      </c>
    </row>
    <row r="74" spans="1:7">
      <c r="A74" s="365"/>
      <c r="B74" s="366"/>
      <c r="C74" s="366"/>
      <c r="D74" s="366"/>
      <c r="E74" s="366"/>
      <c r="F74" s="175" t="s">
        <v>294</v>
      </c>
      <c r="G74" s="176">
        <v>90.46</v>
      </c>
    </row>
    <row r="75" spans="1:7">
      <c r="A75" s="361" t="s">
        <v>378</v>
      </c>
      <c r="B75" s="362"/>
      <c r="C75" s="362"/>
      <c r="D75" s="362"/>
      <c r="E75" s="362"/>
      <c r="F75" s="362"/>
      <c r="G75" s="363"/>
    </row>
    <row r="76" spans="1:7">
      <c r="A76" s="359" t="s">
        <v>273</v>
      </c>
      <c r="B76" s="360"/>
      <c r="C76" s="144" t="s">
        <v>274</v>
      </c>
      <c r="D76" s="144" t="s">
        <v>5</v>
      </c>
      <c r="E76" s="144" t="s">
        <v>275</v>
      </c>
      <c r="F76" s="144" t="s">
        <v>276</v>
      </c>
      <c r="G76" s="145" t="s">
        <v>11</v>
      </c>
    </row>
    <row r="77" spans="1:7">
      <c r="A77" s="186" t="s">
        <v>379</v>
      </c>
      <c r="B77" s="187" t="s">
        <v>380</v>
      </c>
      <c r="C77" s="148" t="s">
        <v>279</v>
      </c>
      <c r="D77" s="148" t="s">
        <v>306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351</v>
      </c>
      <c r="C78" s="148" t="s">
        <v>279</v>
      </c>
      <c r="D78" s="148" t="s">
        <v>292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346</v>
      </c>
      <c r="C79" s="148" t="s">
        <v>279</v>
      </c>
      <c r="D79" s="148" t="s">
        <v>292</v>
      </c>
      <c r="E79" s="188">
        <v>0.4</v>
      </c>
      <c r="F79" s="165">
        <v>24.16</v>
      </c>
      <c r="G79" s="166">
        <v>9.6640000000000015</v>
      </c>
    </row>
    <row r="80" spans="1:7">
      <c r="A80" s="356"/>
      <c r="B80" s="357"/>
      <c r="C80" s="357"/>
      <c r="D80" s="357"/>
      <c r="E80" s="358"/>
      <c r="F80" s="175" t="s">
        <v>294</v>
      </c>
      <c r="G80" s="176">
        <v>139.9</v>
      </c>
    </row>
    <row r="81" spans="1:7" ht="33" customHeight="1">
      <c r="A81" s="361" t="s">
        <v>711</v>
      </c>
      <c r="B81" s="362"/>
      <c r="C81" s="362"/>
      <c r="D81" s="362"/>
      <c r="E81" s="362"/>
      <c r="F81" s="362"/>
      <c r="G81" s="363"/>
    </row>
    <row r="82" spans="1:7">
      <c r="A82" s="359" t="s">
        <v>273</v>
      </c>
      <c r="B82" s="360"/>
      <c r="C82" s="144" t="s">
        <v>274</v>
      </c>
      <c r="D82" s="144" t="s">
        <v>5</v>
      </c>
      <c r="E82" s="144" t="s">
        <v>275</v>
      </c>
      <c r="F82" s="144" t="s">
        <v>276</v>
      </c>
      <c r="G82" s="145" t="s">
        <v>11</v>
      </c>
    </row>
    <row r="83" spans="1:7" ht="25.5">
      <c r="A83" s="183" t="s">
        <v>353</v>
      </c>
      <c r="B83" s="184" t="s">
        <v>354</v>
      </c>
      <c r="C83" s="148" t="s">
        <v>355</v>
      </c>
      <c r="D83" s="189" t="s">
        <v>356</v>
      </c>
      <c r="E83" s="133" t="s">
        <v>381</v>
      </c>
      <c r="F83" s="134" t="s">
        <v>358</v>
      </c>
      <c r="G83" s="142" t="s">
        <v>382</v>
      </c>
    </row>
    <row r="84" spans="1:7" ht="25.5">
      <c r="A84" s="183" t="s">
        <v>383</v>
      </c>
      <c r="B84" s="184" t="s">
        <v>384</v>
      </c>
      <c r="C84" s="148" t="s">
        <v>355</v>
      </c>
      <c r="D84" s="189" t="s">
        <v>356</v>
      </c>
      <c r="E84" s="133" t="s">
        <v>368</v>
      </c>
      <c r="F84" s="134" t="s">
        <v>385</v>
      </c>
      <c r="G84" s="142" t="s">
        <v>385</v>
      </c>
    </row>
    <row r="85" spans="1:7" ht="25.5">
      <c r="A85" s="183" t="s">
        <v>360</v>
      </c>
      <c r="B85" s="184" t="s">
        <v>361</v>
      </c>
      <c r="C85" s="148" t="s">
        <v>355</v>
      </c>
      <c r="D85" s="189" t="s">
        <v>362</v>
      </c>
      <c r="E85" s="133" t="s">
        <v>386</v>
      </c>
      <c r="F85" s="134" t="s">
        <v>364</v>
      </c>
      <c r="G85" s="142" t="s">
        <v>387</v>
      </c>
    </row>
    <row r="86" spans="1:7" ht="25.5">
      <c r="A86" s="183" t="s">
        <v>370</v>
      </c>
      <c r="B86" s="184" t="s">
        <v>345</v>
      </c>
      <c r="C86" s="148" t="s">
        <v>355</v>
      </c>
      <c r="D86" s="189" t="s">
        <v>292</v>
      </c>
      <c r="E86" s="133" t="s">
        <v>388</v>
      </c>
      <c r="F86" s="134" t="s">
        <v>372</v>
      </c>
      <c r="G86" s="142" t="s">
        <v>389</v>
      </c>
    </row>
    <row r="87" spans="1:7" ht="25.5">
      <c r="A87" s="183" t="s">
        <v>374</v>
      </c>
      <c r="B87" s="184" t="s">
        <v>375</v>
      </c>
      <c r="C87" s="148" t="s">
        <v>355</v>
      </c>
      <c r="D87" s="189" t="s">
        <v>292</v>
      </c>
      <c r="E87" s="133" t="s">
        <v>388</v>
      </c>
      <c r="F87" s="134" t="s">
        <v>376</v>
      </c>
      <c r="G87" s="142" t="s">
        <v>390</v>
      </c>
    </row>
    <row r="88" spans="1:7">
      <c r="A88" s="372"/>
      <c r="B88" s="373"/>
      <c r="C88" s="373"/>
      <c r="D88" s="373"/>
      <c r="E88" s="374"/>
      <c r="F88" s="175" t="s">
        <v>294</v>
      </c>
      <c r="G88" s="176">
        <v>46.39</v>
      </c>
    </row>
    <row r="89" spans="1:7">
      <c r="A89" s="361" t="s">
        <v>712</v>
      </c>
      <c r="B89" s="362"/>
      <c r="C89" s="362"/>
      <c r="D89" s="362"/>
      <c r="E89" s="362"/>
      <c r="F89" s="362"/>
      <c r="G89" s="363"/>
    </row>
    <row r="90" spans="1:7">
      <c r="A90" s="359" t="s">
        <v>273</v>
      </c>
      <c r="B90" s="360"/>
      <c r="C90" s="144" t="s">
        <v>274</v>
      </c>
      <c r="D90" s="144" t="s">
        <v>5</v>
      </c>
      <c r="E90" s="144" t="s">
        <v>275</v>
      </c>
      <c r="F90" s="144" t="s">
        <v>276</v>
      </c>
      <c r="G90" s="145" t="s">
        <v>11</v>
      </c>
    </row>
    <row r="91" spans="1:7" ht="25.5">
      <c r="A91" s="183" t="s">
        <v>353</v>
      </c>
      <c r="B91" s="184" t="s">
        <v>354</v>
      </c>
      <c r="C91" s="148" t="s">
        <v>355</v>
      </c>
      <c r="D91" s="189" t="s">
        <v>356</v>
      </c>
      <c r="E91" s="133" t="s">
        <v>391</v>
      </c>
      <c r="F91" s="134" t="s">
        <v>358</v>
      </c>
      <c r="G91" s="142" t="s">
        <v>392</v>
      </c>
    </row>
    <row r="92" spans="1:7" ht="38.25">
      <c r="A92" s="183" t="s">
        <v>393</v>
      </c>
      <c r="B92" s="184" t="s">
        <v>394</v>
      </c>
      <c r="C92" s="148" t="s">
        <v>355</v>
      </c>
      <c r="D92" s="189" t="s">
        <v>356</v>
      </c>
      <c r="E92" s="133" t="s">
        <v>368</v>
      </c>
      <c r="F92" s="134" t="s">
        <v>395</v>
      </c>
      <c r="G92" s="142" t="s">
        <v>395</v>
      </c>
    </row>
    <row r="93" spans="1:7" ht="25.5">
      <c r="A93" s="183" t="s">
        <v>370</v>
      </c>
      <c r="B93" s="184" t="s">
        <v>345</v>
      </c>
      <c r="C93" s="148" t="s">
        <v>355</v>
      </c>
      <c r="D93" s="189" t="s">
        <v>292</v>
      </c>
      <c r="E93" s="133" t="s">
        <v>396</v>
      </c>
      <c r="F93" s="134" t="s">
        <v>372</v>
      </c>
      <c r="G93" s="142" t="s">
        <v>397</v>
      </c>
    </row>
    <row r="94" spans="1:7" ht="25.5">
      <c r="A94" s="183" t="s">
        <v>374</v>
      </c>
      <c r="B94" s="184" t="s">
        <v>375</v>
      </c>
      <c r="C94" s="148" t="s">
        <v>355</v>
      </c>
      <c r="D94" s="189" t="s">
        <v>292</v>
      </c>
      <c r="E94" s="133" t="s">
        <v>396</v>
      </c>
      <c r="F94" s="134" t="s">
        <v>376</v>
      </c>
      <c r="G94" s="142" t="s">
        <v>398</v>
      </c>
    </row>
    <row r="95" spans="1:7">
      <c r="A95" s="372"/>
      <c r="B95" s="373"/>
      <c r="C95" s="373"/>
      <c r="D95" s="373"/>
      <c r="E95" s="358"/>
      <c r="F95" s="159" t="s">
        <v>294</v>
      </c>
      <c r="G95" s="160">
        <v>234.89</v>
      </c>
    </row>
    <row r="96" spans="1:7" ht="31.9" customHeight="1">
      <c r="A96" s="361" t="s">
        <v>713</v>
      </c>
      <c r="B96" s="362"/>
      <c r="C96" s="362"/>
      <c r="D96" s="362"/>
      <c r="E96" s="362"/>
      <c r="F96" s="362"/>
      <c r="G96" s="363"/>
    </row>
    <row r="97" spans="1:7">
      <c r="A97" s="359" t="s">
        <v>273</v>
      </c>
      <c r="B97" s="360"/>
      <c r="C97" s="144" t="s">
        <v>274</v>
      </c>
      <c r="D97" s="144" t="s">
        <v>5</v>
      </c>
      <c r="E97" s="144" t="s">
        <v>275</v>
      </c>
      <c r="F97" s="144" t="s">
        <v>276</v>
      </c>
      <c r="G97" s="145" t="s">
        <v>11</v>
      </c>
    </row>
    <row r="98" spans="1:7" ht="25.5">
      <c r="A98" s="183" t="s">
        <v>353</v>
      </c>
      <c r="B98" s="184" t="s">
        <v>354</v>
      </c>
      <c r="C98" s="148" t="s">
        <v>355</v>
      </c>
      <c r="D98" s="189" t="s">
        <v>356</v>
      </c>
      <c r="E98" s="133" t="s">
        <v>391</v>
      </c>
      <c r="F98" s="134" t="s">
        <v>358</v>
      </c>
      <c r="G98" s="142" t="s">
        <v>392</v>
      </c>
    </row>
    <row r="99" spans="1:7" ht="25.5">
      <c r="A99" s="183" t="s">
        <v>399</v>
      </c>
      <c r="B99" s="184" t="s">
        <v>400</v>
      </c>
      <c r="C99" s="148" t="s">
        <v>355</v>
      </c>
      <c r="D99" s="189" t="s">
        <v>356</v>
      </c>
      <c r="E99" s="133" t="s">
        <v>368</v>
      </c>
      <c r="F99" s="134" t="s">
        <v>401</v>
      </c>
      <c r="G99" s="142" t="s">
        <v>401</v>
      </c>
    </row>
    <row r="100" spans="1:7" ht="25.5">
      <c r="A100" s="183" t="s">
        <v>370</v>
      </c>
      <c r="B100" s="184" t="s">
        <v>345</v>
      </c>
      <c r="C100" s="148" t="s">
        <v>355</v>
      </c>
      <c r="D100" s="189" t="s">
        <v>292</v>
      </c>
      <c r="E100" s="133" t="s">
        <v>396</v>
      </c>
      <c r="F100" s="134" t="s">
        <v>372</v>
      </c>
      <c r="G100" s="142" t="s">
        <v>397</v>
      </c>
    </row>
    <row r="101" spans="1:7" ht="25.5">
      <c r="A101" s="183" t="s">
        <v>374</v>
      </c>
      <c r="B101" s="184" t="s">
        <v>375</v>
      </c>
      <c r="C101" s="148" t="s">
        <v>355</v>
      </c>
      <c r="D101" s="189" t="s">
        <v>292</v>
      </c>
      <c r="E101" s="133" t="s">
        <v>396</v>
      </c>
      <c r="F101" s="134" t="s">
        <v>376</v>
      </c>
      <c r="G101" s="142" t="s">
        <v>398</v>
      </c>
    </row>
    <row r="102" spans="1:7">
      <c r="A102" s="190"/>
      <c r="B102" s="162"/>
      <c r="C102" s="162"/>
      <c r="D102" s="162"/>
      <c r="E102" s="162"/>
      <c r="F102" s="175" t="s">
        <v>294</v>
      </c>
      <c r="G102" s="176">
        <v>80.39</v>
      </c>
    </row>
    <row r="103" spans="1:7">
      <c r="A103" s="361" t="s">
        <v>715</v>
      </c>
      <c r="B103" s="362"/>
      <c r="C103" s="362"/>
      <c r="D103" s="362"/>
      <c r="E103" s="362"/>
      <c r="F103" s="362"/>
      <c r="G103" s="363"/>
    </row>
    <row r="104" spans="1:7">
      <c r="A104" s="359" t="s">
        <v>273</v>
      </c>
      <c r="B104" s="360"/>
      <c r="C104" s="144" t="s">
        <v>274</v>
      </c>
      <c r="D104" s="144" t="s">
        <v>5</v>
      </c>
      <c r="E104" s="144" t="s">
        <v>275</v>
      </c>
      <c r="F104" s="144" t="s">
        <v>276</v>
      </c>
      <c r="G104" s="145" t="s">
        <v>11</v>
      </c>
    </row>
    <row r="105" spans="1:7" ht="25.5">
      <c r="A105" s="190" t="s">
        <v>402</v>
      </c>
      <c r="B105" s="187" t="s">
        <v>60</v>
      </c>
      <c r="C105" s="148" t="s">
        <v>279</v>
      </c>
      <c r="D105" s="148" t="s">
        <v>306</v>
      </c>
      <c r="E105" s="164">
        <v>1</v>
      </c>
      <c r="F105" s="165">
        <v>3.66</v>
      </c>
      <c r="G105" s="166">
        <v>3.66</v>
      </c>
    </row>
    <row r="106" spans="1:7">
      <c r="A106" s="356"/>
      <c r="B106" s="357"/>
      <c r="C106" s="357"/>
      <c r="D106" s="357"/>
      <c r="E106" s="358"/>
      <c r="F106" s="175" t="s">
        <v>294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716</v>
      </c>
      <c r="B108" s="362"/>
      <c r="C108" s="362"/>
      <c r="D108" s="362"/>
      <c r="E108" s="362"/>
      <c r="F108" s="362"/>
      <c r="G108" s="363"/>
    </row>
    <row r="109" spans="1:7">
      <c r="A109" s="359" t="s">
        <v>273</v>
      </c>
      <c r="B109" s="360"/>
      <c r="C109" s="144" t="s">
        <v>274</v>
      </c>
      <c r="D109" s="144" t="s">
        <v>5</v>
      </c>
      <c r="E109" s="144" t="s">
        <v>275</v>
      </c>
      <c r="F109" s="144" t="s">
        <v>276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355</v>
      </c>
      <c r="D110" s="189" t="s">
        <v>714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294</v>
      </c>
      <c r="G111" s="176">
        <v>742.68</v>
      </c>
    </row>
    <row r="112" spans="1:7">
      <c r="A112" s="361" t="s">
        <v>731</v>
      </c>
      <c r="B112" s="362"/>
      <c r="C112" s="362"/>
      <c r="D112" s="362"/>
      <c r="E112" s="362"/>
      <c r="F112" s="362"/>
      <c r="G112" s="363"/>
    </row>
    <row r="113" spans="1:7">
      <c r="A113" s="359" t="s">
        <v>273</v>
      </c>
      <c r="B113" s="360"/>
      <c r="C113" s="144" t="s">
        <v>274</v>
      </c>
      <c r="D113" s="144" t="s">
        <v>5</v>
      </c>
      <c r="E113" s="144" t="s">
        <v>275</v>
      </c>
      <c r="F113" s="144" t="s">
        <v>276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355</v>
      </c>
      <c r="D114" s="189" t="s">
        <v>356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294</v>
      </c>
      <c r="G115" s="176">
        <v>0.08</v>
      </c>
    </row>
    <row r="116" spans="1:7" ht="28.9" customHeight="1">
      <c r="A116" s="361" t="s">
        <v>403</v>
      </c>
      <c r="B116" s="362"/>
      <c r="C116" s="362"/>
      <c r="D116" s="362"/>
      <c r="E116" s="362"/>
      <c r="F116" s="362"/>
      <c r="G116" s="363"/>
    </row>
    <row r="117" spans="1:7">
      <c r="A117" s="359" t="s">
        <v>273</v>
      </c>
      <c r="B117" s="360"/>
      <c r="C117" s="144" t="s">
        <v>274</v>
      </c>
      <c r="D117" s="144" t="s">
        <v>5</v>
      </c>
      <c r="E117" s="144" t="s">
        <v>275</v>
      </c>
      <c r="F117" s="144" t="s">
        <v>276</v>
      </c>
      <c r="G117" s="145" t="s">
        <v>11</v>
      </c>
    </row>
    <row r="118" spans="1:7">
      <c r="A118" s="186" t="s">
        <v>404</v>
      </c>
      <c r="B118" s="187" t="s">
        <v>405</v>
      </c>
      <c r="C118" s="148" t="s">
        <v>355</v>
      </c>
      <c r="D118" s="148" t="s">
        <v>309</v>
      </c>
      <c r="E118" s="133" t="s">
        <v>406</v>
      </c>
      <c r="F118" s="134" t="s">
        <v>407</v>
      </c>
      <c r="G118" s="142" t="s">
        <v>408</v>
      </c>
    </row>
    <row r="119" spans="1:7" ht="25.5">
      <c r="A119" s="186" t="s">
        <v>409</v>
      </c>
      <c r="B119" s="187" t="s">
        <v>410</v>
      </c>
      <c r="C119" s="148" t="s">
        <v>355</v>
      </c>
      <c r="D119" s="148" t="s">
        <v>356</v>
      </c>
      <c r="E119" s="133" t="s">
        <v>368</v>
      </c>
      <c r="F119" s="134" t="s">
        <v>411</v>
      </c>
      <c r="G119" s="142" t="s">
        <v>411</v>
      </c>
    </row>
    <row r="120" spans="1:7" ht="51">
      <c r="A120" s="186" t="s">
        <v>412</v>
      </c>
      <c r="B120" s="187" t="s">
        <v>413</v>
      </c>
      <c r="C120" s="148" t="s">
        <v>355</v>
      </c>
      <c r="D120" s="148" t="s">
        <v>356</v>
      </c>
      <c r="E120" s="133" t="s">
        <v>368</v>
      </c>
      <c r="F120" s="134" t="s">
        <v>414</v>
      </c>
      <c r="G120" s="142" t="s">
        <v>414</v>
      </c>
    </row>
    <row r="121" spans="1:7" ht="76.5">
      <c r="A121" s="186" t="s">
        <v>415</v>
      </c>
      <c r="B121" s="187" t="s">
        <v>416</v>
      </c>
      <c r="C121" s="148" t="s">
        <v>355</v>
      </c>
      <c r="D121" s="148" t="s">
        <v>417</v>
      </c>
      <c r="E121" s="133" t="s">
        <v>418</v>
      </c>
      <c r="F121" s="134" t="s">
        <v>419</v>
      </c>
      <c r="G121" s="142" t="s">
        <v>420</v>
      </c>
    </row>
    <row r="122" spans="1:7" ht="25.5">
      <c r="A122" s="186" t="s">
        <v>421</v>
      </c>
      <c r="B122" s="187" t="s">
        <v>422</v>
      </c>
      <c r="C122" s="148" t="s">
        <v>355</v>
      </c>
      <c r="D122" s="148" t="s">
        <v>292</v>
      </c>
      <c r="E122" s="133" t="s">
        <v>423</v>
      </c>
      <c r="F122" s="134" t="s">
        <v>424</v>
      </c>
      <c r="G122" s="142" t="s">
        <v>425</v>
      </c>
    </row>
    <row r="123" spans="1:7">
      <c r="A123" s="186" t="s">
        <v>426</v>
      </c>
      <c r="B123" s="187" t="s">
        <v>346</v>
      </c>
      <c r="C123" s="148" t="s">
        <v>355</v>
      </c>
      <c r="D123" s="148" t="s">
        <v>292</v>
      </c>
      <c r="E123" s="133" t="s">
        <v>427</v>
      </c>
      <c r="F123" s="134" t="s">
        <v>428</v>
      </c>
      <c r="G123" s="142" t="s">
        <v>429</v>
      </c>
    </row>
    <row r="124" spans="1:7">
      <c r="A124" s="372"/>
      <c r="B124" s="373"/>
      <c r="C124" s="373"/>
      <c r="D124" s="373"/>
      <c r="E124" s="374"/>
      <c r="F124" s="175" t="s">
        <v>294</v>
      </c>
      <c r="G124" s="176">
        <v>2565.4499999999998</v>
      </c>
    </row>
    <row r="125" spans="1:7">
      <c r="A125" s="361" t="s">
        <v>430</v>
      </c>
      <c r="B125" s="362"/>
      <c r="C125" s="362"/>
      <c r="D125" s="362"/>
      <c r="E125" s="362"/>
      <c r="F125" s="362"/>
      <c r="G125" s="363"/>
    </row>
    <row r="126" spans="1:7">
      <c r="A126" s="359" t="s">
        <v>273</v>
      </c>
      <c r="B126" s="360"/>
      <c r="C126" s="144" t="s">
        <v>274</v>
      </c>
      <c r="D126" s="144" t="s">
        <v>5</v>
      </c>
      <c r="E126" s="144" t="s">
        <v>275</v>
      </c>
      <c r="F126" s="144" t="s">
        <v>276</v>
      </c>
      <c r="G126" s="145" t="s">
        <v>11</v>
      </c>
    </row>
    <row r="127" spans="1:7" ht="25.5">
      <c r="A127" s="186">
        <v>280007</v>
      </c>
      <c r="B127" s="187" t="s">
        <v>422</v>
      </c>
      <c r="C127" s="148" t="s">
        <v>279</v>
      </c>
      <c r="D127" s="148" t="s">
        <v>292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431</v>
      </c>
      <c r="C128" s="148" t="s">
        <v>279</v>
      </c>
      <c r="D128" s="148" t="s">
        <v>292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432</v>
      </c>
      <c r="B129" s="187" t="s">
        <v>433</v>
      </c>
      <c r="C129" s="148" t="s">
        <v>279</v>
      </c>
      <c r="D129" s="148" t="s">
        <v>309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6"/>
      <c r="B130" s="357"/>
      <c r="C130" s="357"/>
      <c r="D130" s="357"/>
      <c r="E130" s="358"/>
      <c r="F130" s="175" t="s">
        <v>294</v>
      </c>
      <c r="G130" s="176">
        <f>'ORÇAMENTO SINTÉTICO'!H31</f>
        <v>10.16</v>
      </c>
    </row>
    <row r="131" spans="1:7">
      <c r="A131" s="361" t="s">
        <v>434</v>
      </c>
      <c r="B131" s="362"/>
      <c r="C131" s="362"/>
      <c r="D131" s="362"/>
      <c r="E131" s="362"/>
      <c r="F131" s="362"/>
      <c r="G131" s="363"/>
    </row>
    <row r="132" spans="1:7">
      <c r="A132" s="359" t="s">
        <v>273</v>
      </c>
      <c r="B132" s="360"/>
      <c r="C132" s="144" t="s">
        <v>274</v>
      </c>
      <c r="D132" s="144" t="s">
        <v>5</v>
      </c>
      <c r="E132" s="144" t="s">
        <v>275</v>
      </c>
      <c r="F132" s="144" t="s">
        <v>276</v>
      </c>
      <c r="G132" s="145" t="s">
        <v>11</v>
      </c>
    </row>
    <row r="133" spans="1:7" ht="40.9" customHeight="1">
      <c r="A133" s="186" t="s">
        <v>435</v>
      </c>
      <c r="B133" s="187" t="s">
        <v>436</v>
      </c>
      <c r="C133" s="148" t="s">
        <v>355</v>
      </c>
      <c r="D133" s="148" t="s">
        <v>356</v>
      </c>
      <c r="E133" s="133" t="s">
        <v>437</v>
      </c>
      <c r="F133" s="134" t="s">
        <v>717</v>
      </c>
      <c r="G133" s="142" t="s">
        <v>718</v>
      </c>
    </row>
    <row r="134" spans="1:7">
      <c r="A134" s="186" t="s">
        <v>438</v>
      </c>
      <c r="B134" s="187" t="s">
        <v>439</v>
      </c>
      <c r="C134" s="148" t="s">
        <v>355</v>
      </c>
      <c r="D134" s="148" t="s">
        <v>356</v>
      </c>
      <c r="E134" s="133" t="s">
        <v>368</v>
      </c>
      <c r="F134" s="134" t="s">
        <v>719</v>
      </c>
      <c r="G134" s="142" t="s">
        <v>719</v>
      </c>
    </row>
    <row r="135" spans="1:7" ht="25.5">
      <c r="A135" s="186" t="s">
        <v>421</v>
      </c>
      <c r="B135" s="187" t="s">
        <v>422</v>
      </c>
      <c r="C135" s="148" t="s">
        <v>355</v>
      </c>
      <c r="D135" s="148" t="s">
        <v>292</v>
      </c>
      <c r="E135" s="133" t="s">
        <v>440</v>
      </c>
      <c r="F135" s="134" t="s">
        <v>424</v>
      </c>
      <c r="G135" s="142" t="s">
        <v>720</v>
      </c>
    </row>
    <row r="136" spans="1:7">
      <c r="A136" s="186" t="s">
        <v>426</v>
      </c>
      <c r="B136" s="187" t="s">
        <v>346</v>
      </c>
      <c r="C136" s="148" t="s">
        <v>355</v>
      </c>
      <c r="D136" s="148" t="s">
        <v>292</v>
      </c>
      <c r="E136" s="133" t="s">
        <v>440</v>
      </c>
      <c r="F136" s="134" t="s">
        <v>428</v>
      </c>
      <c r="G136" s="142" t="s">
        <v>721</v>
      </c>
    </row>
    <row r="137" spans="1:7">
      <c r="A137" s="372"/>
      <c r="B137" s="373"/>
      <c r="C137" s="373"/>
      <c r="D137" s="373"/>
      <c r="E137" s="374"/>
      <c r="F137" s="175" t="s">
        <v>294</v>
      </c>
      <c r="G137" s="196">
        <f>'ORÇAMENTO SINTÉTICO'!H32</f>
        <v>57.66</v>
      </c>
    </row>
    <row r="138" spans="1:7">
      <c r="A138" s="361" t="s">
        <v>732</v>
      </c>
      <c r="B138" s="362"/>
      <c r="C138" s="362"/>
      <c r="D138" s="362"/>
      <c r="E138" s="362"/>
      <c r="F138" s="362"/>
      <c r="G138" s="363"/>
    </row>
    <row r="139" spans="1:7">
      <c r="A139" s="359" t="s">
        <v>273</v>
      </c>
      <c r="B139" s="360"/>
      <c r="C139" s="144" t="s">
        <v>274</v>
      </c>
      <c r="D139" s="144" t="s">
        <v>5</v>
      </c>
      <c r="E139" s="144" t="s">
        <v>275</v>
      </c>
      <c r="F139" s="144" t="s">
        <v>276</v>
      </c>
      <c r="G139" s="145" t="s">
        <v>11</v>
      </c>
    </row>
    <row r="140" spans="1:7" ht="25.5">
      <c r="A140" s="170" t="s">
        <v>441</v>
      </c>
      <c r="B140" s="177" t="s">
        <v>442</v>
      </c>
      <c r="C140" s="148" t="s">
        <v>279</v>
      </c>
      <c r="D140" s="178" t="s">
        <v>443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351</v>
      </c>
      <c r="C141" s="148" t="s">
        <v>279</v>
      </c>
      <c r="D141" s="178" t="s">
        <v>292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346</v>
      </c>
      <c r="C142" s="148" t="s">
        <v>279</v>
      </c>
      <c r="D142" s="178" t="s">
        <v>292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6"/>
      <c r="B143" s="357"/>
      <c r="C143" s="357"/>
      <c r="D143" s="357"/>
      <c r="E143" s="358"/>
      <c r="F143" s="175" t="s">
        <v>294</v>
      </c>
      <c r="G143" s="197">
        <f>'ORÇAMENTO SINTÉTICO'!H33</f>
        <v>99.37</v>
      </c>
    </row>
    <row r="144" spans="1:7">
      <c r="A144" s="361" t="s">
        <v>733</v>
      </c>
      <c r="B144" s="362"/>
      <c r="C144" s="362"/>
      <c r="D144" s="362"/>
      <c r="E144" s="362"/>
      <c r="F144" s="362"/>
      <c r="G144" s="363"/>
    </row>
    <row r="145" spans="1:7">
      <c r="A145" s="359" t="s">
        <v>273</v>
      </c>
      <c r="B145" s="360"/>
      <c r="C145" s="144" t="s">
        <v>274</v>
      </c>
      <c r="D145" s="144" t="s">
        <v>5</v>
      </c>
      <c r="E145" s="144" t="s">
        <v>275</v>
      </c>
      <c r="F145" s="144" t="s">
        <v>276</v>
      </c>
      <c r="G145" s="145" t="s">
        <v>11</v>
      </c>
    </row>
    <row r="146" spans="1:7" ht="25.5">
      <c r="A146" s="183" t="s">
        <v>444</v>
      </c>
      <c r="B146" s="184" t="s">
        <v>445</v>
      </c>
      <c r="C146" s="148" t="s">
        <v>355</v>
      </c>
      <c r="D146" s="189" t="s">
        <v>309</v>
      </c>
      <c r="E146" s="133" t="s">
        <v>446</v>
      </c>
      <c r="F146" s="134" t="s">
        <v>722</v>
      </c>
      <c r="G146" s="142" t="s">
        <v>723</v>
      </c>
    </row>
    <row r="147" spans="1:7" ht="25.5">
      <c r="A147" s="183" t="s">
        <v>421</v>
      </c>
      <c r="B147" s="184" t="s">
        <v>422</v>
      </c>
      <c r="C147" s="148" t="s">
        <v>355</v>
      </c>
      <c r="D147" s="189" t="s">
        <v>292</v>
      </c>
      <c r="E147" s="133" t="s">
        <v>447</v>
      </c>
      <c r="F147" s="134" t="s">
        <v>424</v>
      </c>
      <c r="G147" s="142" t="s">
        <v>724</v>
      </c>
    </row>
    <row r="148" spans="1:7">
      <c r="A148" s="183" t="s">
        <v>426</v>
      </c>
      <c r="B148" s="184" t="s">
        <v>346</v>
      </c>
      <c r="C148" s="148" t="s">
        <v>355</v>
      </c>
      <c r="D148" s="189" t="s">
        <v>292</v>
      </c>
      <c r="E148" s="133" t="s">
        <v>447</v>
      </c>
      <c r="F148" s="134" t="s">
        <v>428</v>
      </c>
      <c r="G148" s="142" t="s">
        <v>508</v>
      </c>
    </row>
    <row r="149" spans="1:7">
      <c r="A149" s="198"/>
      <c r="B149" s="199"/>
      <c r="C149" s="199"/>
      <c r="D149" s="199"/>
      <c r="E149" s="200"/>
      <c r="F149" s="159" t="s">
        <v>294</v>
      </c>
      <c r="G149" s="160">
        <f>'ORÇAMENTO SINTÉTICO'!H34</f>
        <v>17.510000000000002</v>
      </c>
    </row>
    <row r="150" spans="1:7" ht="19.149999999999999" customHeight="1">
      <c r="A150" s="361" t="s">
        <v>734</v>
      </c>
      <c r="B150" s="362"/>
      <c r="C150" s="362"/>
      <c r="D150" s="362"/>
      <c r="E150" s="362"/>
      <c r="F150" s="362"/>
      <c r="G150" s="363"/>
    </row>
    <row r="151" spans="1:7">
      <c r="A151" s="359" t="s">
        <v>273</v>
      </c>
      <c r="B151" s="360"/>
      <c r="C151" s="144" t="s">
        <v>274</v>
      </c>
      <c r="D151" s="144" t="s">
        <v>5</v>
      </c>
      <c r="E151" s="144" t="s">
        <v>275</v>
      </c>
      <c r="F151" s="144" t="s">
        <v>276</v>
      </c>
      <c r="G151" s="145" t="s">
        <v>11</v>
      </c>
    </row>
    <row r="152" spans="1:7" ht="38.25">
      <c r="A152" s="183" t="s">
        <v>448</v>
      </c>
      <c r="B152" s="184" t="s">
        <v>449</v>
      </c>
      <c r="C152" s="148" t="s">
        <v>355</v>
      </c>
      <c r="D152" s="189" t="s">
        <v>356</v>
      </c>
      <c r="E152" s="133" t="s">
        <v>368</v>
      </c>
      <c r="F152" s="134" t="s">
        <v>725</v>
      </c>
      <c r="G152" s="142" t="s">
        <v>725</v>
      </c>
    </row>
    <row r="153" spans="1:7" ht="25.5">
      <c r="A153" s="183" t="s">
        <v>421</v>
      </c>
      <c r="B153" s="184" t="s">
        <v>422</v>
      </c>
      <c r="C153" s="148" t="s">
        <v>355</v>
      </c>
      <c r="D153" s="189" t="s">
        <v>292</v>
      </c>
      <c r="E153" s="133" t="s">
        <v>450</v>
      </c>
      <c r="F153" s="134" t="s">
        <v>424</v>
      </c>
      <c r="G153" s="142" t="s">
        <v>726</v>
      </c>
    </row>
    <row r="154" spans="1:7">
      <c r="A154" s="183" t="s">
        <v>426</v>
      </c>
      <c r="B154" s="184" t="s">
        <v>346</v>
      </c>
      <c r="C154" s="148" t="s">
        <v>355</v>
      </c>
      <c r="D154" s="189" t="s">
        <v>292</v>
      </c>
      <c r="E154" s="133" t="s">
        <v>450</v>
      </c>
      <c r="F154" s="134" t="s">
        <v>428</v>
      </c>
      <c r="G154" s="142" t="s">
        <v>727</v>
      </c>
    </row>
    <row r="155" spans="1:7">
      <c r="A155" s="198"/>
      <c r="B155" s="199"/>
      <c r="C155" s="199"/>
      <c r="D155" s="199"/>
      <c r="E155" s="200"/>
      <c r="F155" s="159" t="s">
        <v>294</v>
      </c>
      <c r="G155" s="160">
        <f>'ORÇAMENTO SINTÉTICO'!H35</f>
        <v>84.53</v>
      </c>
    </row>
    <row r="156" spans="1:7" ht="24.6" customHeight="1">
      <c r="A156" s="361" t="s">
        <v>735</v>
      </c>
      <c r="B156" s="362"/>
      <c r="C156" s="362"/>
      <c r="D156" s="362"/>
      <c r="E156" s="362"/>
      <c r="F156" s="362"/>
      <c r="G156" s="363"/>
    </row>
    <row r="157" spans="1:7">
      <c r="A157" s="359" t="s">
        <v>273</v>
      </c>
      <c r="B157" s="360"/>
      <c r="C157" s="144" t="s">
        <v>274</v>
      </c>
      <c r="D157" s="144" t="s">
        <v>5</v>
      </c>
      <c r="E157" s="144" t="s">
        <v>275</v>
      </c>
      <c r="F157" s="144" t="s">
        <v>276</v>
      </c>
      <c r="G157" s="145" t="s">
        <v>11</v>
      </c>
    </row>
    <row r="158" spans="1:7" ht="25.5">
      <c r="A158" s="183" t="s">
        <v>451</v>
      </c>
      <c r="B158" s="184" t="s">
        <v>452</v>
      </c>
      <c r="C158" s="148" t="s">
        <v>355</v>
      </c>
      <c r="D158" s="189" t="s">
        <v>356</v>
      </c>
      <c r="E158" s="133" t="s">
        <v>368</v>
      </c>
      <c r="F158" s="134" t="s">
        <v>728</v>
      </c>
      <c r="G158" s="142" t="s">
        <v>728</v>
      </c>
    </row>
    <row r="159" spans="1:7" ht="25.5">
      <c r="A159" s="183" t="s">
        <v>421</v>
      </c>
      <c r="B159" s="184" t="s">
        <v>422</v>
      </c>
      <c r="C159" s="148" t="s">
        <v>355</v>
      </c>
      <c r="D159" s="189" t="s">
        <v>292</v>
      </c>
      <c r="E159" s="133" t="s">
        <v>453</v>
      </c>
      <c r="F159" s="134" t="s">
        <v>424</v>
      </c>
      <c r="G159" s="142" t="s">
        <v>729</v>
      </c>
    </row>
    <row r="160" spans="1:7">
      <c r="A160" s="183" t="s">
        <v>426</v>
      </c>
      <c r="B160" s="184" t="s">
        <v>346</v>
      </c>
      <c r="C160" s="148" t="s">
        <v>355</v>
      </c>
      <c r="D160" s="189" t="s">
        <v>292</v>
      </c>
      <c r="E160" s="133" t="s">
        <v>454</v>
      </c>
      <c r="F160" s="134" t="s">
        <v>428</v>
      </c>
      <c r="G160" s="142" t="s">
        <v>730</v>
      </c>
    </row>
    <row r="161" spans="1:7">
      <c r="A161" s="372"/>
      <c r="B161" s="373"/>
      <c r="C161" s="373"/>
      <c r="D161" s="373"/>
      <c r="E161" s="358"/>
      <c r="F161" s="159" t="s">
        <v>294</v>
      </c>
      <c r="G161" s="160">
        <f>'ORÇAMENTO SINTÉTICO'!H36</f>
        <v>19.57</v>
      </c>
    </row>
    <row r="162" spans="1:7" ht="24.6" customHeight="1">
      <c r="A162" s="361" t="s">
        <v>899</v>
      </c>
      <c r="B162" s="362"/>
      <c r="C162" s="362"/>
      <c r="D162" s="362"/>
      <c r="E162" s="362"/>
      <c r="F162" s="362"/>
      <c r="G162" s="363"/>
    </row>
    <row r="163" spans="1:7">
      <c r="A163" s="359" t="s">
        <v>273</v>
      </c>
      <c r="B163" s="360"/>
      <c r="C163" s="144" t="s">
        <v>274</v>
      </c>
      <c r="D163" s="144" t="s">
        <v>5</v>
      </c>
      <c r="E163" s="144" t="s">
        <v>275</v>
      </c>
      <c r="F163" s="144" t="s">
        <v>276</v>
      </c>
      <c r="G163" s="145" t="s">
        <v>11</v>
      </c>
    </row>
    <row r="164" spans="1:7">
      <c r="A164" s="183" t="s">
        <v>426</v>
      </c>
      <c r="B164" s="184" t="s">
        <v>346</v>
      </c>
      <c r="C164" s="148" t="s">
        <v>279</v>
      </c>
      <c r="D164" s="189" t="s">
        <v>309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72"/>
      <c r="B165" s="373"/>
      <c r="C165" s="373"/>
      <c r="D165" s="373"/>
      <c r="E165" s="358"/>
      <c r="F165" s="159" t="s">
        <v>294</v>
      </c>
      <c r="G165" s="160">
        <f>G164</f>
        <v>8.0050000000000008</v>
      </c>
    </row>
    <row r="166" spans="1:7">
      <c r="A166" s="361" t="s">
        <v>455</v>
      </c>
      <c r="B166" s="362"/>
      <c r="C166" s="362"/>
      <c r="D166" s="362"/>
      <c r="E166" s="362"/>
      <c r="F166" s="362"/>
      <c r="G166" s="363"/>
    </row>
    <row r="167" spans="1:7">
      <c r="A167" s="359" t="s">
        <v>273</v>
      </c>
      <c r="B167" s="360"/>
      <c r="C167" s="144" t="s">
        <v>274</v>
      </c>
      <c r="D167" s="144" t="s">
        <v>5</v>
      </c>
      <c r="E167" s="144" t="s">
        <v>275</v>
      </c>
      <c r="F167" s="144" t="s">
        <v>276</v>
      </c>
      <c r="G167" s="145" t="s">
        <v>11</v>
      </c>
    </row>
    <row r="168" spans="1:7">
      <c r="A168" s="186">
        <v>280026</v>
      </c>
      <c r="B168" s="162" t="s">
        <v>293</v>
      </c>
      <c r="C168" s="148" t="s">
        <v>279</v>
      </c>
      <c r="D168" s="148" t="s">
        <v>292</v>
      </c>
      <c r="E168" s="195">
        <v>4</v>
      </c>
      <c r="F168" s="165">
        <v>19.16</v>
      </c>
      <c r="G168" s="166">
        <v>76.64</v>
      </c>
    </row>
    <row r="169" spans="1:7">
      <c r="A169" s="356"/>
      <c r="B169" s="357"/>
      <c r="C169" s="357"/>
      <c r="D169" s="357"/>
      <c r="E169" s="358"/>
      <c r="F169" s="175" t="s">
        <v>294</v>
      </c>
      <c r="G169" s="176">
        <v>76.64</v>
      </c>
    </row>
    <row r="170" spans="1:7" ht="29.45" customHeight="1">
      <c r="A170" s="361" t="s">
        <v>456</v>
      </c>
      <c r="B170" s="362"/>
      <c r="C170" s="362"/>
      <c r="D170" s="362"/>
      <c r="E170" s="362"/>
      <c r="F170" s="362"/>
      <c r="G170" s="363"/>
    </row>
    <row r="171" spans="1:7">
      <c r="A171" s="359" t="s">
        <v>273</v>
      </c>
      <c r="B171" s="360"/>
      <c r="C171" s="144" t="s">
        <v>274</v>
      </c>
      <c r="D171" s="144" t="s">
        <v>5</v>
      </c>
      <c r="E171" s="144" t="s">
        <v>275</v>
      </c>
      <c r="F171" s="144" t="s">
        <v>276</v>
      </c>
      <c r="G171" s="145" t="s">
        <v>11</v>
      </c>
    </row>
    <row r="172" spans="1:7" ht="25.5">
      <c r="A172" s="183" t="s">
        <v>457</v>
      </c>
      <c r="B172" s="184" t="s">
        <v>458</v>
      </c>
      <c r="C172" s="148" t="s">
        <v>355</v>
      </c>
      <c r="D172" s="189" t="s">
        <v>322</v>
      </c>
      <c r="E172" s="132" t="s">
        <v>459</v>
      </c>
      <c r="F172" s="132" t="s">
        <v>736</v>
      </c>
      <c r="G172" s="141" t="s">
        <v>737</v>
      </c>
    </row>
    <row r="173" spans="1:7">
      <c r="A173" s="183" t="s">
        <v>460</v>
      </c>
      <c r="B173" s="184" t="s">
        <v>461</v>
      </c>
      <c r="C173" s="148" t="s">
        <v>355</v>
      </c>
      <c r="D173" s="189" t="s">
        <v>292</v>
      </c>
      <c r="E173" s="132" t="s">
        <v>462</v>
      </c>
      <c r="F173" s="132" t="s">
        <v>738</v>
      </c>
      <c r="G173" s="141" t="s">
        <v>739</v>
      </c>
    </row>
    <row r="174" spans="1:7">
      <c r="A174" s="183" t="s">
        <v>303</v>
      </c>
      <c r="B174" s="184" t="s">
        <v>293</v>
      </c>
      <c r="C174" s="148" t="s">
        <v>355</v>
      </c>
      <c r="D174" s="189" t="s">
        <v>292</v>
      </c>
      <c r="E174" s="132" t="s">
        <v>463</v>
      </c>
      <c r="F174" s="132" t="s">
        <v>740</v>
      </c>
      <c r="G174" s="141" t="s">
        <v>741</v>
      </c>
    </row>
    <row r="175" spans="1:7" ht="51">
      <c r="A175" s="183" t="s">
        <v>464</v>
      </c>
      <c r="B175" s="184" t="s">
        <v>465</v>
      </c>
      <c r="C175" s="148" t="s">
        <v>355</v>
      </c>
      <c r="D175" s="189" t="s">
        <v>417</v>
      </c>
      <c r="E175" s="132" t="s">
        <v>466</v>
      </c>
      <c r="F175" s="132" t="s">
        <v>742</v>
      </c>
      <c r="G175" s="141" t="s">
        <v>743</v>
      </c>
    </row>
    <row r="176" spans="1:7" ht="51">
      <c r="A176" s="183" t="s">
        <v>467</v>
      </c>
      <c r="B176" s="184" t="s">
        <v>468</v>
      </c>
      <c r="C176" s="148" t="s">
        <v>355</v>
      </c>
      <c r="D176" s="189" t="s">
        <v>469</v>
      </c>
      <c r="E176" s="132" t="s">
        <v>470</v>
      </c>
      <c r="F176" s="132" t="s">
        <v>471</v>
      </c>
      <c r="G176" s="141" t="s">
        <v>744</v>
      </c>
    </row>
    <row r="177" spans="1:7">
      <c r="A177" s="356"/>
      <c r="B177" s="357"/>
      <c r="C177" s="357"/>
      <c r="D177" s="357"/>
      <c r="E177" s="358"/>
      <c r="F177" s="159" t="s">
        <v>294</v>
      </c>
      <c r="G177" s="160">
        <f>'ORÇAMENTO SINTÉTICO'!H41</f>
        <v>246.25</v>
      </c>
    </row>
    <row r="178" spans="1:7">
      <c r="A178" s="361" t="s">
        <v>472</v>
      </c>
      <c r="B178" s="362"/>
      <c r="C178" s="362"/>
      <c r="D178" s="362"/>
      <c r="E178" s="362"/>
      <c r="F178" s="362"/>
      <c r="G178" s="363"/>
    </row>
    <row r="179" spans="1:7">
      <c r="A179" s="359" t="s">
        <v>273</v>
      </c>
      <c r="B179" s="360"/>
      <c r="C179" s="144" t="s">
        <v>274</v>
      </c>
      <c r="D179" s="144" t="s">
        <v>5</v>
      </c>
      <c r="E179" s="144" t="s">
        <v>275</v>
      </c>
      <c r="F179" s="144" t="s">
        <v>276</v>
      </c>
      <c r="G179" s="145" t="s">
        <v>11</v>
      </c>
    </row>
    <row r="180" spans="1:7" ht="38.25">
      <c r="A180" s="183" t="s">
        <v>473</v>
      </c>
      <c r="B180" s="184" t="s">
        <v>474</v>
      </c>
      <c r="C180" s="148" t="s">
        <v>355</v>
      </c>
      <c r="D180" s="189" t="s">
        <v>322</v>
      </c>
      <c r="E180" s="134" t="s">
        <v>475</v>
      </c>
      <c r="F180" s="134" t="s">
        <v>745</v>
      </c>
      <c r="G180" s="142" t="s">
        <v>746</v>
      </c>
    </row>
    <row r="181" spans="1:7">
      <c r="A181" s="183" t="s">
        <v>460</v>
      </c>
      <c r="B181" s="184" t="s">
        <v>461</v>
      </c>
      <c r="C181" s="148" t="s">
        <v>355</v>
      </c>
      <c r="D181" s="189" t="s">
        <v>292</v>
      </c>
      <c r="E181" s="134" t="s">
        <v>476</v>
      </c>
      <c r="F181" s="134" t="s">
        <v>738</v>
      </c>
      <c r="G181" s="142" t="s">
        <v>747</v>
      </c>
    </row>
    <row r="182" spans="1:7">
      <c r="A182" s="183" t="s">
        <v>303</v>
      </c>
      <c r="B182" s="184" t="s">
        <v>293</v>
      </c>
      <c r="C182" s="148" t="s">
        <v>355</v>
      </c>
      <c r="D182" s="189" t="s">
        <v>292</v>
      </c>
      <c r="E182" s="134" t="s">
        <v>477</v>
      </c>
      <c r="F182" s="134" t="s">
        <v>740</v>
      </c>
      <c r="G182" s="142" t="s">
        <v>748</v>
      </c>
    </row>
    <row r="183" spans="1:7" ht="38.25">
      <c r="A183" s="183" t="s">
        <v>478</v>
      </c>
      <c r="B183" s="184" t="s">
        <v>479</v>
      </c>
      <c r="C183" s="148" t="s">
        <v>355</v>
      </c>
      <c r="D183" s="189" t="s">
        <v>417</v>
      </c>
      <c r="E183" s="134" t="s">
        <v>480</v>
      </c>
      <c r="F183" s="134" t="s">
        <v>749</v>
      </c>
      <c r="G183" s="142" t="s">
        <v>750</v>
      </c>
    </row>
    <row r="184" spans="1:7" ht="38.25">
      <c r="A184" s="183" t="s">
        <v>481</v>
      </c>
      <c r="B184" s="184" t="s">
        <v>482</v>
      </c>
      <c r="C184" s="148" t="s">
        <v>355</v>
      </c>
      <c r="D184" s="189" t="s">
        <v>469</v>
      </c>
      <c r="E184" s="134" t="s">
        <v>483</v>
      </c>
      <c r="F184" s="134" t="s">
        <v>751</v>
      </c>
      <c r="G184" s="142" t="s">
        <v>752</v>
      </c>
    </row>
    <row r="185" spans="1:7" ht="51">
      <c r="A185" s="183" t="s">
        <v>484</v>
      </c>
      <c r="B185" s="184" t="s">
        <v>485</v>
      </c>
      <c r="C185" s="148" t="s">
        <v>355</v>
      </c>
      <c r="D185" s="189" t="s">
        <v>322</v>
      </c>
      <c r="E185" s="134" t="s">
        <v>486</v>
      </c>
      <c r="F185" s="134" t="s">
        <v>753</v>
      </c>
      <c r="G185" s="142" t="s">
        <v>754</v>
      </c>
    </row>
    <row r="186" spans="1:7">
      <c r="A186" s="372"/>
      <c r="B186" s="373"/>
      <c r="C186" s="373"/>
      <c r="D186" s="373"/>
      <c r="E186" s="358"/>
      <c r="F186" s="159" t="s">
        <v>294</v>
      </c>
      <c r="G186" s="160">
        <f>'ORÇAMENTO SINTÉTICO'!H43</f>
        <v>716.08</v>
      </c>
    </row>
    <row r="187" spans="1:7">
      <c r="A187" s="361" t="s">
        <v>487</v>
      </c>
      <c r="B187" s="362"/>
      <c r="C187" s="362"/>
      <c r="D187" s="362"/>
      <c r="E187" s="362"/>
      <c r="F187" s="362"/>
      <c r="G187" s="363"/>
    </row>
    <row r="188" spans="1:7">
      <c r="A188" s="359" t="s">
        <v>273</v>
      </c>
      <c r="B188" s="360"/>
      <c r="C188" s="144" t="s">
        <v>274</v>
      </c>
      <c r="D188" s="144" t="s">
        <v>5</v>
      </c>
      <c r="E188" s="144" t="s">
        <v>275</v>
      </c>
      <c r="F188" s="144" t="s">
        <v>276</v>
      </c>
      <c r="G188" s="145" t="s">
        <v>11</v>
      </c>
    </row>
    <row r="189" spans="1:7">
      <c r="A189" s="186">
        <v>50036</v>
      </c>
      <c r="B189" s="162" t="s">
        <v>488</v>
      </c>
      <c r="C189" s="148" t="s">
        <v>279</v>
      </c>
      <c r="D189" s="148" t="s">
        <v>299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489</v>
      </c>
      <c r="C190" s="148" t="s">
        <v>279</v>
      </c>
      <c r="D190" s="148" t="s">
        <v>299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490</v>
      </c>
      <c r="C191" s="148" t="s">
        <v>279</v>
      </c>
      <c r="D191" s="148" t="s">
        <v>285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491</v>
      </c>
      <c r="C192" s="148" t="s">
        <v>279</v>
      </c>
      <c r="D192" s="148" t="s">
        <v>322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6"/>
      <c r="B193" s="357"/>
      <c r="C193" s="357"/>
      <c r="D193" s="357"/>
      <c r="E193" s="358"/>
      <c r="F193" s="175" t="s">
        <v>294</v>
      </c>
      <c r="G193" s="176">
        <f>SUM(G189:G192)</f>
        <v>3895.55</v>
      </c>
    </row>
    <row r="194" spans="1:7">
      <c r="A194" s="361" t="s">
        <v>492</v>
      </c>
      <c r="B194" s="362"/>
      <c r="C194" s="362"/>
      <c r="D194" s="362"/>
      <c r="E194" s="362"/>
      <c r="F194" s="362"/>
      <c r="G194" s="363"/>
    </row>
    <row r="195" spans="1:7">
      <c r="A195" s="359" t="s">
        <v>273</v>
      </c>
      <c r="B195" s="360"/>
      <c r="C195" s="144" t="s">
        <v>274</v>
      </c>
      <c r="D195" s="144" t="s">
        <v>5</v>
      </c>
      <c r="E195" s="144" t="s">
        <v>275</v>
      </c>
      <c r="F195" s="144" t="s">
        <v>276</v>
      </c>
      <c r="G195" s="145" t="s">
        <v>11</v>
      </c>
    </row>
    <row r="196" spans="1:7">
      <c r="A196" s="190" t="s">
        <v>493</v>
      </c>
      <c r="B196" s="162" t="s">
        <v>494</v>
      </c>
      <c r="C196" s="148" t="s">
        <v>279</v>
      </c>
      <c r="D196" s="148" t="s">
        <v>306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495</v>
      </c>
      <c r="C197" s="148" t="s">
        <v>279</v>
      </c>
      <c r="D197" s="148" t="s">
        <v>322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461</v>
      </c>
      <c r="C198" s="148" t="s">
        <v>279</v>
      </c>
      <c r="D198" s="148" t="s">
        <v>292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293</v>
      </c>
      <c r="C199" s="148" t="s">
        <v>279</v>
      </c>
      <c r="D199" s="148" t="s">
        <v>292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6"/>
      <c r="B200" s="357"/>
      <c r="C200" s="357"/>
      <c r="D200" s="357"/>
      <c r="E200" s="358"/>
      <c r="F200" s="175" t="s">
        <v>294</v>
      </c>
      <c r="G200" s="176">
        <f>SUM(G196:G199)</f>
        <v>114.80019999999999</v>
      </c>
    </row>
    <row r="201" spans="1:7">
      <c r="A201" s="361" t="s">
        <v>496</v>
      </c>
      <c r="B201" s="362"/>
      <c r="C201" s="362"/>
      <c r="D201" s="362"/>
      <c r="E201" s="362"/>
      <c r="F201" s="362"/>
      <c r="G201" s="363"/>
    </row>
    <row r="202" spans="1:7">
      <c r="A202" s="359" t="s">
        <v>273</v>
      </c>
      <c r="B202" s="360"/>
      <c r="C202" s="144" t="s">
        <v>274</v>
      </c>
      <c r="D202" s="144" t="s">
        <v>5</v>
      </c>
      <c r="E202" s="144" t="s">
        <v>275</v>
      </c>
      <c r="F202" s="144" t="s">
        <v>276</v>
      </c>
      <c r="G202" s="145" t="s">
        <v>11</v>
      </c>
    </row>
    <row r="203" spans="1:7">
      <c r="A203" s="186">
        <v>110248</v>
      </c>
      <c r="B203" s="162" t="s">
        <v>497</v>
      </c>
      <c r="C203" s="148" t="s">
        <v>279</v>
      </c>
      <c r="D203" s="148" t="s">
        <v>322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461</v>
      </c>
      <c r="C204" s="148" t="s">
        <v>279</v>
      </c>
      <c r="D204" s="148" t="s">
        <v>292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293</v>
      </c>
      <c r="C205" s="148" t="s">
        <v>279</v>
      </c>
      <c r="D205" s="148" t="s">
        <v>292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6"/>
      <c r="B206" s="357"/>
      <c r="C206" s="357"/>
      <c r="D206" s="357"/>
      <c r="E206" s="358"/>
      <c r="F206" s="175" t="s">
        <v>294</v>
      </c>
      <c r="G206" s="176">
        <f>'ORÇAMENTO SINTÉTICO'!H49</f>
        <v>13.97</v>
      </c>
    </row>
    <row r="207" spans="1:7">
      <c r="A207" s="361" t="s">
        <v>498</v>
      </c>
      <c r="B207" s="362"/>
      <c r="C207" s="362"/>
      <c r="D207" s="362"/>
      <c r="E207" s="362"/>
      <c r="F207" s="362"/>
      <c r="G207" s="363"/>
    </row>
    <row r="208" spans="1:7">
      <c r="A208" s="359" t="s">
        <v>273</v>
      </c>
      <c r="B208" s="360"/>
      <c r="C208" s="144" t="s">
        <v>274</v>
      </c>
      <c r="D208" s="144" t="s">
        <v>5</v>
      </c>
      <c r="E208" s="144" t="s">
        <v>275</v>
      </c>
      <c r="F208" s="144" t="s">
        <v>276</v>
      </c>
      <c r="G208" s="145" t="s">
        <v>11</v>
      </c>
    </row>
    <row r="209" spans="1:7">
      <c r="A209" s="170">
        <v>110764</v>
      </c>
      <c r="B209" s="171" t="s">
        <v>495</v>
      </c>
      <c r="C209" s="148" t="s">
        <v>279</v>
      </c>
      <c r="D209" s="178" t="s">
        <v>322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461</v>
      </c>
      <c r="C210" s="148" t="s">
        <v>279</v>
      </c>
      <c r="D210" s="178" t="s">
        <v>292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293</v>
      </c>
      <c r="C211" s="148" t="s">
        <v>279</v>
      </c>
      <c r="D211" s="178" t="s">
        <v>292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6"/>
      <c r="B212" s="357"/>
      <c r="C212" s="357"/>
      <c r="D212" s="357"/>
      <c r="E212" s="358"/>
      <c r="F212" s="175" t="s">
        <v>294</v>
      </c>
      <c r="G212" s="176">
        <f>SUM(G208:G211)</f>
        <v>35.318300000000001</v>
      </c>
    </row>
    <row r="213" spans="1:7">
      <c r="A213" s="361" t="s">
        <v>499</v>
      </c>
      <c r="B213" s="362"/>
      <c r="C213" s="362"/>
      <c r="D213" s="362"/>
      <c r="E213" s="362"/>
      <c r="F213" s="362"/>
      <c r="G213" s="363"/>
    </row>
    <row r="214" spans="1:7">
      <c r="A214" s="359" t="s">
        <v>273</v>
      </c>
      <c r="B214" s="360"/>
      <c r="C214" s="144" t="s">
        <v>274</v>
      </c>
      <c r="D214" s="144" t="s">
        <v>5</v>
      </c>
      <c r="E214" s="144" t="s">
        <v>275</v>
      </c>
      <c r="F214" s="144" t="s">
        <v>276</v>
      </c>
      <c r="G214" s="145" t="s">
        <v>11</v>
      </c>
    </row>
    <row r="215" spans="1:7">
      <c r="A215" s="170">
        <v>110764</v>
      </c>
      <c r="B215" s="171" t="s">
        <v>495</v>
      </c>
      <c r="C215" s="148" t="s">
        <v>279</v>
      </c>
      <c r="D215" s="178" t="s">
        <v>322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500</v>
      </c>
      <c r="C216" s="148" t="s">
        <v>279</v>
      </c>
      <c r="D216" s="178" t="s">
        <v>292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461</v>
      </c>
      <c r="C217" s="148" t="s">
        <v>279</v>
      </c>
      <c r="D217" s="178" t="s">
        <v>292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6"/>
      <c r="B218" s="357"/>
      <c r="C218" s="357"/>
      <c r="D218" s="357"/>
      <c r="E218" s="358"/>
      <c r="F218" s="175" t="s">
        <v>294</v>
      </c>
      <c r="G218" s="176">
        <f>SUM(G214:G217)</f>
        <v>41.173299999999998</v>
      </c>
    </row>
    <row r="219" spans="1:7">
      <c r="A219" s="361" t="s">
        <v>501</v>
      </c>
      <c r="B219" s="362"/>
      <c r="C219" s="362"/>
      <c r="D219" s="362"/>
      <c r="E219" s="362"/>
      <c r="F219" s="362"/>
      <c r="G219" s="363"/>
    </row>
    <row r="220" spans="1:7">
      <c r="A220" s="359" t="s">
        <v>273</v>
      </c>
      <c r="B220" s="360"/>
      <c r="C220" s="144" t="s">
        <v>274</v>
      </c>
      <c r="D220" s="144" t="s">
        <v>5</v>
      </c>
      <c r="E220" s="144" t="s">
        <v>275</v>
      </c>
      <c r="F220" s="144" t="s">
        <v>276</v>
      </c>
      <c r="G220" s="145" t="s">
        <v>11</v>
      </c>
    </row>
    <row r="221" spans="1:7">
      <c r="A221" s="190" t="s">
        <v>505</v>
      </c>
      <c r="B221" s="162" t="s">
        <v>130</v>
      </c>
      <c r="C221" s="148" t="s">
        <v>279</v>
      </c>
      <c r="D221" s="148" t="s">
        <v>299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504</v>
      </c>
      <c r="B222" s="162" t="s">
        <v>755</v>
      </c>
      <c r="C222" s="148" t="s">
        <v>279</v>
      </c>
      <c r="D222" s="148" t="s">
        <v>285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502</v>
      </c>
      <c r="B223" s="162" t="s">
        <v>503</v>
      </c>
      <c r="C223" s="148" t="s">
        <v>279</v>
      </c>
      <c r="D223" s="148" t="s">
        <v>285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461</v>
      </c>
      <c r="C224" s="148" t="s">
        <v>279</v>
      </c>
      <c r="D224" s="148" t="s">
        <v>292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293</v>
      </c>
      <c r="C225" s="148" t="s">
        <v>279</v>
      </c>
      <c r="D225" s="148" t="s">
        <v>292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6"/>
      <c r="B226" s="357"/>
      <c r="C226" s="357"/>
      <c r="D226" s="357"/>
      <c r="E226" s="358"/>
      <c r="F226" s="175" t="s">
        <v>294</v>
      </c>
      <c r="G226" s="201">
        <v>63.48</v>
      </c>
    </row>
    <row r="227" spans="1:7">
      <c r="A227" s="361" t="s">
        <v>757</v>
      </c>
      <c r="B227" s="362"/>
      <c r="C227" s="362"/>
      <c r="D227" s="362"/>
      <c r="E227" s="362"/>
      <c r="F227" s="362"/>
      <c r="G227" s="363"/>
    </row>
    <row r="228" spans="1:7">
      <c r="A228" s="359" t="s">
        <v>273</v>
      </c>
      <c r="B228" s="360"/>
      <c r="C228" s="144" t="s">
        <v>274</v>
      </c>
      <c r="D228" s="144" t="s">
        <v>5</v>
      </c>
      <c r="E228" s="144" t="s">
        <v>275</v>
      </c>
      <c r="F228" s="144" t="s">
        <v>276</v>
      </c>
      <c r="G228" s="145" t="s">
        <v>11</v>
      </c>
    </row>
    <row r="229" spans="1:7">
      <c r="A229" s="183" t="s">
        <v>758</v>
      </c>
      <c r="B229" s="184" t="s">
        <v>756</v>
      </c>
      <c r="C229" s="148" t="s">
        <v>279</v>
      </c>
      <c r="D229" s="148" t="s">
        <v>309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760</v>
      </c>
      <c r="B230" s="184" t="s">
        <v>759</v>
      </c>
      <c r="C230" s="148" t="s">
        <v>279</v>
      </c>
      <c r="D230" s="148" t="s">
        <v>356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762</v>
      </c>
      <c r="B231" s="184" t="s">
        <v>761</v>
      </c>
      <c r="C231" s="148" t="s">
        <v>279</v>
      </c>
      <c r="D231" s="148" t="s">
        <v>356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764</v>
      </c>
      <c r="B232" s="184" t="s">
        <v>763</v>
      </c>
      <c r="C232" s="148" t="s">
        <v>279</v>
      </c>
      <c r="D232" s="148" t="s">
        <v>309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766</v>
      </c>
      <c r="B233" s="184" t="s">
        <v>765</v>
      </c>
      <c r="C233" s="148" t="s">
        <v>279</v>
      </c>
      <c r="D233" s="148" t="s">
        <v>767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422</v>
      </c>
      <c r="C234" s="148" t="s">
        <v>279</v>
      </c>
      <c r="D234" s="148" t="s">
        <v>292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346</v>
      </c>
      <c r="C235" s="148" t="s">
        <v>279</v>
      </c>
      <c r="D235" s="148" t="s">
        <v>292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294</v>
      </c>
      <c r="G236" s="176">
        <f>SUM(G229:G235)</f>
        <v>259.16000000000003</v>
      </c>
    </row>
    <row r="237" spans="1:7">
      <c r="A237" s="361" t="s">
        <v>510</v>
      </c>
      <c r="B237" s="362"/>
      <c r="C237" s="362"/>
      <c r="D237" s="362"/>
      <c r="E237" s="362"/>
      <c r="F237" s="362"/>
      <c r="G237" s="363"/>
    </row>
    <row r="238" spans="1:7">
      <c r="A238" s="359" t="s">
        <v>273</v>
      </c>
      <c r="B238" s="360"/>
      <c r="C238" s="144" t="s">
        <v>274</v>
      </c>
      <c r="D238" s="144" t="s">
        <v>5</v>
      </c>
      <c r="E238" s="144" t="s">
        <v>275</v>
      </c>
      <c r="F238" s="144" t="s">
        <v>276</v>
      </c>
      <c r="G238" s="145" t="s">
        <v>11</v>
      </c>
    </row>
    <row r="239" spans="1:7">
      <c r="A239" s="183" t="s">
        <v>511</v>
      </c>
      <c r="B239" s="184" t="s">
        <v>138</v>
      </c>
      <c r="C239" s="148" t="s">
        <v>279</v>
      </c>
      <c r="D239" s="148" t="s">
        <v>306</v>
      </c>
      <c r="E239" s="134" t="s">
        <v>368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351</v>
      </c>
      <c r="C240" s="148" t="s">
        <v>279</v>
      </c>
      <c r="D240" s="148" t="s">
        <v>292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346</v>
      </c>
      <c r="C241" s="148" t="s">
        <v>279</v>
      </c>
      <c r="D241" s="148" t="s">
        <v>292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72"/>
      <c r="B242" s="373"/>
      <c r="C242" s="373"/>
      <c r="D242" s="373"/>
      <c r="E242" s="374"/>
      <c r="F242" s="159" t="s">
        <v>294</v>
      </c>
      <c r="G242" s="176">
        <v>23.76</v>
      </c>
    </row>
    <row r="243" spans="1:7">
      <c r="A243" s="361" t="s">
        <v>512</v>
      </c>
      <c r="B243" s="362"/>
      <c r="C243" s="362"/>
      <c r="D243" s="362"/>
      <c r="E243" s="362"/>
      <c r="F243" s="362"/>
      <c r="G243" s="363"/>
    </row>
    <row r="244" spans="1:7">
      <c r="A244" s="359" t="s">
        <v>273</v>
      </c>
      <c r="B244" s="360"/>
      <c r="C244" s="144" t="s">
        <v>274</v>
      </c>
      <c r="D244" s="144" t="s">
        <v>5</v>
      </c>
      <c r="E244" s="144" t="s">
        <v>275</v>
      </c>
      <c r="F244" s="144" t="s">
        <v>276</v>
      </c>
      <c r="G244" s="145" t="s">
        <v>11</v>
      </c>
    </row>
    <row r="245" spans="1:7" ht="27.6" customHeight="1">
      <c r="A245" s="167" t="s">
        <v>513</v>
      </c>
      <c r="B245" s="203" t="s">
        <v>514</v>
      </c>
      <c r="C245" s="148" t="s">
        <v>279</v>
      </c>
      <c r="D245" s="148" t="s">
        <v>306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351</v>
      </c>
      <c r="C246" s="148" t="s">
        <v>279</v>
      </c>
      <c r="D246" s="148" t="s">
        <v>292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346</v>
      </c>
      <c r="C247" s="148" t="s">
        <v>279</v>
      </c>
      <c r="D247" s="169" t="s">
        <v>292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6"/>
      <c r="B248" s="357"/>
      <c r="C248" s="357"/>
      <c r="D248" s="357"/>
      <c r="E248" s="358"/>
      <c r="F248" s="175" t="s">
        <v>294</v>
      </c>
      <c r="G248" s="176">
        <f>SUM(G245:G247)</f>
        <v>67.135999999999996</v>
      </c>
    </row>
    <row r="249" spans="1:7">
      <c r="A249" s="361" t="s">
        <v>515</v>
      </c>
      <c r="B249" s="362"/>
      <c r="C249" s="362"/>
      <c r="D249" s="362"/>
      <c r="E249" s="362"/>
      <c r="F249" s="362"/>
      <c r="G249" s="363"/>
    </row>
    <row r="250" spans="1:7">
      <c r="A250" s="359" t="s">
        <v>273</v>
      </c>
      <c r="B250" s="360"/>
      <c r="C250" s="144" t="s">
        <v>274</v>
      </c>
      <c r="D250" s="144" t="s">
        <v>5</v>
      </c>
      <c r="E250" s="144" t="s">
        <v>275</v>
      </c>
      <c r="F250" s="144" t="s">
        <v>276</v>
      </c>
      <c r="G250" s="145" t="s">
        <v>11</v>
      </c>
    </row>
    <row r="251" spans="1:7">
      <c r="A251" s="167" t="s">
        <v>516</v>
      </c>
      <c r="B251" s="204" t="s">
        <v>144</v>
      </c>
      <c r="C251" s="148" t="s">
        <v>279</v>
      </c>
      <c r="D251" s="148" t="s">
        <v>306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351</v>
      </c>
      <c r="C252" s="148" t="s">
        <v>279</v>
      </c>
      <c r="D252" s="148" t="s">
        <v>292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346</v>
      </c>
      <c r="C253" s="148" t="s">
        <v>279</v>
      </c>
      <c r="D253" s="169" t="s">
        <v>292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6"/>
      <c r="B254" s="357"/>
      <c r="C254" s="357"/>
      <c r="D254" s="357"/>
      <c r="E254" s="358"/>
      <c r="F254" s="175" t="s">
        <v>294</v>
      </c>
      <c r="G254" s="176">
        <f>SUM(G251:G253)</f>
        <v>25.39</v>
      </c>
    </row>
    <row r="255" spans="1:7">
      <c r="A255" s="361" t="s">
        <v>517</v>
      </c>
      <c r="B255" s="362"/>
      <c r="C255" s="362"/>
      <c r="D255" s="362"/>
      <c r="E255" s="362"/>
      <c r="F255" s="362"/>
      <c r="G255" s="363"/>
    </row>
    <row r="256" spans="1:7">
      <c r="A256" s="359" t="s">
        <v>273</v>
      </c>
      <c r="B256" s="360"/>
      <c r="C256" s="144" t="s">
        <v>274</v>
      </c>
      <c r="D256" s="144" t="s">
        <v>5</v>
      </c>
      <c r="E256" s="144" t="s">
        <v>275</v>
      </c>
      <c r="F256" s="144" t="s">
        <v>276</v>
      </c>
      <c r="G256" s="145" t="s">
        <v>11</v>
      </c>
    </row>
    <row r="257" spans="1:7" ht="38.25">
      <c r="A257" s="183" t="s">
        <v>518</v>
      </c>
      <c r="B257" s="184" t="s">
        <v>519</v>
      </c>
      <c r="C257" s="148" t="s">
        <v>355</v>
      </c>
      <c r="D257" s="189" t="s">
        <v>309</v>
      </c>
      <c r="E257" s="134" t="s">
        <v>520</v>
      </c>
      <c r="F257" s="134" t="s">
        <v>768</v>
      </c>
      <c r="G257" s="142" t="s">
        <v>769</v>
      </c>
    </row>
    <row r="258" spans="1:7" ht="38.25">
      <c r="A258" s="183" t="s">
        <v>521</v>
      </c>
      <c r="B258" s="184" t="s">
        <v>522</v>
      </c>
      <c r="C258" s="148" t="s">
        <v>355</v>
      </c>
      <c r="D258" s="189" t="s">
        <v>356</v>
      </c>
      <c r="E258" s="134" t="s">
        <v>523</v>
      </c>
      <c r="F258" s="134" t="s">
        <v>770</v>
      </c>
      <c r="G258" s="142" t="s">
        <v>771</v>
      </c>
    </row>
    <row r="259" spans="1:7" ht="51">
      <c r="A259" s="183" t="s">
        <v>524</v>
      </c>
      <c r="B259" s="184" t="s">
        <v>525</v>
      </c>
      <c r="C259" s="148" t="s">
        <v>355</v>
      </c>
      <c r="D259" s="189" t="s">
        <v>356</v>
      </c>
      <c r="E259" s="134" t="s">
        <v>368</v>
      </c>
      <c r="F259" s="134" t="s">
        <v>772</v>
      </c>
      <c r="G259" s="142" t="s">
        <v>772</v>
      </c>
    </row>
    <row r="260" spans="1:7" ht="38.25">
      <c r="A260" s="183" t="s">
        <v>526</v>
      </c>
      <c r="B260" s="184" t="s">
        <v>527</v>
      </c>
      <c r="C260" s="148" t="s">
        <v>355</v>
      </c>
      <c r="D260" s="189" t="s">
        <v>356</v>
      </c>
      <c r="E260" s="134" t="s">
        <v>528</v>
      </c>
      <c r="F260" s="134" t="s">
        <v>773</v>
      </c>
      <c r="G260" s="142" t="s">
        <v>774</v>
      </c>
    </row>
    <row r="261" spans="1:7" ht="38.25">
      <c r="A261" s="183" t="s">
        <v>529</v>
      </c>
      <c r="B261" s="184" t="s">
        <v>530</v>
      </c>
      <c r="C261" s="148" t="s">
        <v>355</v>
      </c>
      <c r="D261" s="189" t="s">
        <v>309</v>
      </c>
      <c r="E261" s="134" t="s">
        <v>520</v>
      </c>
      <c r="F261" s="134" t="s">
        <v>775</v>
      </c>
      <c r="G261" s="142" t="s">
        <v>776</v>
      </c>
    </row>
    <row r="262" spans="1:7" ht="38.25">
      <c r="A262" s="183" t="s">
        <v>506</v>
      </c>
      <c r="B262" s="184" t="s">
        <v>507</v>
      </c>
      <c r="C262" s="148" t="s">
        <v>355</v>
      </c>
      <c r="D262" s="189" t="s">
        <v>309</v>
      </c>
      <c r="E262" s="134" t="s">
        <v>520</v>
      </c>
      <c r="F262" s="134" t="s">
        <v>777</v>
      </c>
      <c r="G262" s="142" t="s">
        <v>778</v>
      </c>
    </row>
    <row r="263" spans="1:7">
      <c r="A263" s="356"/>
      <c r="B263" s="357"/>
      <c r="C263" s="357"/>
      <c r="D263" s="357"/>
      <c r="E263" s="358"/>
      <c r="F263" s="159" t="s">
        <v>294</v>
      </c>
      <c r="G263" s="205">
        <f>'ORÇAMENTO SINTÉTICO'!H59</f>
        <v>122.47</v>
      </c>
    </row>
    <row r="264" spans="1:7" ht="27.6" customHeight="1">
      <c r="A264" s="361" t="s">
        <v>793</v>
      </c>
      <c r="B264" s="362"/>
      <c r="C264" s="362"/>
      <c r="D264" s="362"/>
      <c r="E264" s="362"/>
      <c r="F264" s="362"/>
      <c r="G264" s="363"/>
    </row>
    <row r="265" spans="1:7">
      <c r="A265" s="359" t="s">
        <v>273</v>
      </c>
      <c r="B265" s="360"/>
      <c r="C265" s="144" t="s">
        <v>274</v>
      </c>
      <c r="D265" s="144" t="s">
        <v>5</v>
      </c>
      <c r="E265" s="144" t="s">
        <v>275</v>
      </c>
      <c r="F265" s="144" t="s">
        <v>276</v>
      </c>
      <c r="G265" s="145" t="s">
        <v>11</v>
      </c>
    </row>
    <row r="266" spans="1:7" ht="25.5">
      <c r="A266" s="183" t="s">
        <v>531</v>
      </c>
      <c r="B266" s="184" t="s">
        <v>532</v>
      </c>
      <c r="C266" s="148" t="s">
        <v>355</v>
      </c>
      <c r="D266" s="189" t="s">
        <v>356</v>
      </c>
      <c r="E266" s="134" t="s">
        <v>368</v>
      </c>
      <c r="F266" s="134" t="s">
        <v>533</v>
      </c>
      <c r="G266" s="142" t="s">
        <v>533</v>
      </c>
    </row>
    <row r="267" spans="1:7" ht="25.5">
      <c r="A267" s="183" t="s">
        <v>534</v>
      </c>
      <c r="B267" s="184" t="s">
        <v>535</v>
      </c>
      <c r="C267" s="148" t="s">
        <v>355</v>
      </c>
      <c r="D267" s="189" t="s">
        <v>356</v>
      </c>
      <c r="E267" s="134" t="s">
        <v>536</v>
      </c>
      <c r="F267" s="134" t="s">
        <v>779</v>
      </c>
      <c r="G267" s="142" t="s">
        <v>780</v>
      </c>
    </row>
    <row r="268" spans="1:7" ht="25.5">
      <c r="A268" s="183" t="s">
        <v>537</v>
      </c>
      <c r="B268" s="184" t="s">
        <v>538</v>
      </c>
      <c r="C268" s="148" t="s">
        <v>355</v>
      </c>
      <c r="D268" s="189" t="s">
        <v>356</v>
      </c>
      <c r="E268" s="134" t="s">
        <v>539</v>
      </c>
      <c r="F268" s="134" t="s">
        <v>781</v>
      </c>
      <c r="G268" s="142" t="s">
        <v>782</v>
      </c>
    </row>
    <row r="269" spans="1:7">
      <c r="A269" s="183" t="s">
        <v>540</v>
      </c>
      <c r="B269" s="184" t="s">
        <v>541</v>
      </c>
      <c r="C269" s="148" t="s">
        <v>355</v>
      </c>
      <c r="D269" s="189" t="s">
        <v>356</v>
      </c>
      <c r="E269" s="134" t="s">
        <v>542</v>
      </c>
      <c r="F269" s="134" t="s">
        <v>783</v>
      </c>
      <c r="G269" s="142" t="s">
        <v>784</v>
      </c>
    </row>
    <row r="270" spans="1:7" ht="25.5">
      <c r="A270" s="183" t="s">
        <v>370</v>
      </c>
      <c r="B270" s="184" t="s">
        <v>345</v>
      </c>
      <c r="C270" s="148" t="s">
        <v>355</v>
      </c>
      <c r="D270" s="189" t="s">
        <v>292</v>
      </c>
      <c r="E270" s="134" t="s">
        <v>543</v>
      </c>
      <c r="F270" s="134" t="s">
        <v>372</v>
      </c>
      <c r="G270" s="142" t="s">
        <v>785</v>
      </c>
    </row>
    <row r="271" spans="1:7" ht="25.5">
      <c r="A271" s="183" t="s">
        <v>374</v>
      </c>
      <c r="B271" s="184" t="s">
        <v>375</v>
      </c>
      <c r="C271" s="148" t="s">
        <v>355</v>
      </c>
      <c r="D271" s="189" t="s">
        <v>292</v>
      </c>
      <c r="E271" s="134" t="s">
        <v>543</v>
      </c>
      <c r="F271" s="134" t="s">
        <v>376</v>
      </c>
      <c r="G271" s="142" t="s">
        <v>786</v>
      </c>
    </row>
    <row r="272" spans="1:7">
      <c r="A272" s="356"/>
      <c r="B272" s="357"/>
      <c r="C272" s="357"/>
      <c r="D272" s="357"/>
      <c r="E272" s="358"/>
      <c r="F272" s="159" t="s">
        <v>294</v>
      </c>
      <c r="G272" s="205">
        <f>'ORÇAMENTO SINTÉTICO'!H60</f>
        <v>49.73</v>
      </c>
    </row>
    <row r="273" spans="1:9">
      <c r="A273" s="361" t="s">
        <v>798</v>
      </c>
      <c r="B273" s="362"/>
      <c r="C273" s="362"/>
      <c r="D273" s="362"/>
      <c r="E273" s="362"/>
      <c r="F273" s="362"/>
      <c r="G273" s="363"/>
    </row>
    <row r="274" spans="1:9">
      <c r="A274" s="359" t="s">
        <v>273</v>
      </c>
      <c r="B274" s="360"/>
      <c r="C274" s="144" t="s">
        <v>274</v>
      </c>
      <c r="D274" s="144" t="s">
        <v>5</v>
      </c>
      <c r="E274" s="144" t="s">
        <v>275</v>
      </c>
      <c r="F274" s="144" t="s">
        <v>276</v>
      </c>
      <c r="G274" s="145" t="s">
        <v>11</v>
      </c>
    </row>
    <row r="275" spans="1:9" ht="25.5">
      <c r="A275" s="183" t="s">
        <v>544</v>
      </c>
      <c r="B275" s="184" t="s">
        <v>545</v>
      </c>
      <c r="C275" s="148" t="s">
        <v>355</v>
      </c>
      <c r="D275" s="189" t="s">
        <v>356</v>
      </c>
      <c r="E275" s="134" t="s">
        <v>548</v>
      </c>
      <c r="F275" s="134" t="s">
        <v>787</v>
      </c>
      <c r="G275" s="142" t="s">
        <v>788</v>
      </c>
    </row>
    <row r="276" spans="1:9" ht="25.5">
      <c r="A276" s="183" t="s">
        <v>546</v>
      </c>
      <c r="B276" s="184" t="s">
        <v>547</v>
      </c>
      <c r="C276" s="148" t="s">
        <v>355</v>
      </c>
      <c r="D276" s="189" t="s">
        <v>356</v>
      </c>
      <c r="E276" s="134" t="s">
        <v>368</v>
      </c>
      <c r="F276" s="134" t="s">
        <v>789</v>
      </c>
      <c r="G276" s="142" t="s">
        <v>789</v>
      </c>
    </row>
    <row r="277" spans="1:9" ht="25.5">
      <c r="A277" s="183" t="s">
        <v>537</v>
      </c>
      <c r="B277" s="184" t="s">
        <v>538</v>
      </c>
      <c r="C277" s="148" t="s">
        <v>355</v>
      </c>
      <c r="D277" s="189" t="s">
        <v>356</v>
      </c>
      <c r="E277" s="134" t="s">
        <v>549</v>
      </c>
      <c r="F277" s="134" t="s">
        <v>781</v>
      </c>
      <c r="G277" s="142" t="s">
        <v>790</v>
      </c>
    </row>
    <row r="278" spans="1:9">
      <c r="A278" s="183" t="s">
        <v>540</v>
      </c>
      <c r="B278" s="184" t="s">
        <v>541</v>
      </c>
      <c r="C278" s="148" t="s">
        <v>355</v>
      </c>
      <c r="D278" s="189" t="s">
        <v>356</v>
      </c>
      <c r="E278" s="134" t="s">
        <v>381</v>
      </c>
      <c r="F278" s="134" t="s">
        <v>783</v>
      </c>
      <c r="G278" s="142" t="s">
        <v>784</v>
      </c>
    </row>
    <row r="279" spans="1:9" ht="25.5">
      <c r="A279" s="183" t="s">
        <v>370</v>
      </c>
      <c r="B279" s="184" t="s">
        <v>345</v>
      </c>
      <c r="C279" s="148" t="s">
        <v>355</v>
      </c>
      <c r="D279" s="189" t="s">
        <v>292</v>
      </c>
      <c r="E279" s="134" t="s">
        <v>550</v>
      </c>
      <c r="F279" s="134" t="s">
        <v>372</v>
      </c>
      <c r="G279" s="142" t="s">
        <v>791</v>
      </c>
      <c r="I279" s="138"/>
    </row>
    <row r="280" spans="1:9" ht="25.5">
      <c r="A280" s="183" t="s">
        <v>374</v>
      </c>
      <c r="B280" s="184" t="s">
        <v>375</v>
      </c>
      <c r="C280" s="148" t="s">
        <v>355</v>
      </c>
      <c r="D280" s="189" t="s">
        <v>292</v>
      </c>
      <c r="E280" s="134" t="s">
        <v>550</v>
      </c>
      <c r="F280" s="134" t="s">
        <v>376</v>
      </c>
      <c r="G280" s="142" t="s">
        <v>792</v>
      </c>
    </row>
    <row r="281" spans="1:9">
      <c r="A281" s="356"/>
      <c r="B281" s="357"/>
      <c r="C281" s="357"/>
      <c r="D281" s="357"/>
      <c r="E281" s="358"/>
      <c r="F281" s="159" t="s">
        <v>294</v>
      </c>
      <c r="G281" s="205">
        <f>'ORÇAMENTO SINTÉTICO'!H61</f>
        <v>22.45</v>
      </c>
    </row>
    <row r="282" spans="1:9">
      <c r="A282" s="361" t="s">
        <v>799</v>
      </c>
      <c r="B282" s="362"/>
      <c r="C282" s="362"/>
      <c r="D282" s="362"/>
      <c r="E282" s="362"/>
      <c r="F282" s="362"/>
      <c r="G282" s="363"/>
    </row>
    <row r="283" spans="1:9">
      <c r="A283" s="359" t="s">
        <v>273</v>
      </c>
      <c r="B283" s="360"/>
      <c r="C283" s="144" t="s">
        <v>274</v>
      </c>
      <c r="D283" s="144" t="s">
        <v>5</v>
      </c>
      <c r="E283" s="144" t="s">
        <v>275</v>
      </c>
      <c r="F283" s="144" t="s">
        <v>276</v>
      </c>
      <c r="G283" s="145" t="s">
        <v>11</v>
      </c>
    </row>
    <row r="284" spans="1:9" ht="25.5">
      <c r="A284" s="183" t="s">
        <v>551</v>
      </c>
      <c r="B284" s="184" t="s">
        <v>552</v>
      </c>
      <c r="C284" s="148" t="s">
        <v>355</v>
      </c>
      <c r="D284" s="189" t="s">
        <v>309</v>
      </c>
      <c r="E284" s="134" t="s">
        <v>553</v>
      </c>
      <c r="F284" s="134" t="s">
        <v>794</v>
      </c>
      <c r="G284" s="142" t="s">
        <v>795</v>
      </c>
    </row>
    <row r="285" spans="1:9">
      <c r="A285" s="183" t="s">
        <v>540</v>
      </c>
      <c r="B285" s="184" t="s">
        <v>541</v>
      </c>
      <c r="C285" s="148" t="s">
        <v>355</v>
      </c>
      <c r="D285" s="189" t="s">
        <v>356</v>
      </c>
      <c r="E285" s="134" t="s">
        <v>558</v>
      </c>
      <c r="F285" s="134" t="s">
        <v>783</v>
      </c>
      <c r="G285" s="142" t="s">
        <v>744</v>
      </c>
    </row>
    <row r="286" spans="1:9" ht="25.5">
      <c r="A286" s="183" t="s">
        <v>370</v>
      </c>
      <c r="B286" s="184" t="s">
        <v>345</v>
      </c>
      <c r="C286" s="148" t="s">
        <v>355</v>
      </c>
      <c r="D286" s="189" t="s">
        <v>292</v>
      </c>
      <c r="E286" s="134" t="s">
        <v>559</v>
      </c>
      <c r="F286" s="134" t="s">
        <v>372</v>
      </c>
      <c r="G286" s="142" t="s">
        <v>796</v>
      </c>
    </row>
    <row r="287" spans="1:9" ht="25.5">
      <c r="A287" s="183" t="s">
        <v>374</v>
      </c>
      <c r="B287" s="184" t="s">
        <v>375</v>
      </c>
      <c r="C287" s="148" t="s">
        <v>355</v>
      </c>
      <c r="D287" s="189" t="s">
        <v>292</v>
      </c>
      <c r="E287" s="134" t="s">
        <v>559</v>
      </c>
      <c r="F287" s="134" t="s">
        <v>376</v>
      </c>
      <c r="G287" s="142" t="s">
        <v>797</v>
      </c>
    </row>
    <row r="288" spans="1:9">
      <c r="A288" s="356"/>
      <c r="B288" s="357"/>
      <c r="C288" s="357"/>
      <c r="D288" s="357"/>
      <c r="E288" s="358"/>
      <c r="F288" s="159" t="s">
        <v>294</v>
      </c>
      <c r="G288" s="205">
        <f>'ORÇAMENTO SINTÉTICO'!H62</f>
        <v>19.46</v>
      </c>
    </row>
    <row r="289" spans="1:9">
      <c r="A289" s="361" t="s">
        <v>807</v>
      </c>
      <c r="B289" s="362"/>
      <c r="C289" s="362"/>
      <c r="D289" s="362"/>
      <c r="E289" s="362"/>
      <c r="F289" s="362"/>
      <c r="G289" s="363"/>
    </row>
    <row r="290" spans="1:9">
      <c r="A290" s="359" t="s">
        <v>273</v>
      </c>
      <c r="B290" s="360"/>
      <c r="C290" s="144" t="s">
        <v>274</v>
      </c>
      <c r="D290" s="144" t="s">
        <v>5</v>
      </c>
      <c r="E290" s="144" t="s">
        <v>275</v>
      </c>
      <c r="F290" s="144" t="s">
        <v>276</v>
      </c>
      <c r="G290" s="145" t="s">
        <v>11</v>
      </c>
    </row>
    <row r="291" spans="1:9" ht="25.5">
      <c r="A291" s="183" t="s">
        <v>556</v>
      </c>
      <c r="B291" s="184" t="s">
        <v>557</v>
      </c>
      <c r="C291" s="148" t="s">
        <v>355</v>
      </c>
      <c r="D291" s="189" t="s">
        <v>309</v>
      </c>
      <c r="E291" s="134" t="s">
        <v>553</v>
      </c>
      <c r="F291" s="134" t="s">
        <v>800</v>
      </c>
      <c r="G291" s="142" t="s">
        <v>801</v>
      </c>
    </row>
    <row r="292" spans="1:9">
      <c r="A292" s="183" t="s">
        <v>540</v>
      </c>
      <c r="B292" s="184" t="s">
        <v>541</v>
      </c>
      <c r="C292" s="148" t="s">
        <v>355</v>
      </c>
      <c r="D292" s="189" t="s">
        <v>356</v>
      </c>
      <c r="E292" s="134" t="s">
        <v>802</v>
      </c>
      <c r="F292" s="134" t="s">
        <v>783</v>
      </c>
      <c r="G292" s="142" t="s">
        <v>803</v>
      </c>
    </row>
    <row r="293" spans="1:9" ht="25.5">
      <c r="A293" s="183" t="s">
        <v>370</v>
      </c>
      <c r="B293" s="184" t="s">
        <v>345</v>
      </c>
      <c r="C293" s="148" t="s">
        <v>355</v>
      </c>
      <c r="D293" s="189" t="s">
        <v>292</v>
      </c>
      <c r="E293" s="134" t="s">
        <v>804</v>
      </c>
      <c r="F293" s="134" t="s">
        <v>372</v>
      </c>
      <c r="G293" s="142" t="s">
        <v>805</v>
      </c>
    </row>
    <row r="294" spans="1:9" ht="25.5">
      <c r="A294" s="183" t="s">
        <v>374</v>
      </c>
      <c r="B294" s="184" t="s">
        <v>375</v>
      </c>
      <c r="C294" s="148" t="s">
        <v>355</v>
      </c>
      <c r="D294" s="189" t="s">
        <v>292</v>
      </c>
      <c r="E294" s="134" t="s">
        <v>804</v>
      </c>
      <c r="F294" s="134" t="s">
        <v>376</v>
      </c>
      <c r="G294" s="142" t="s">
        <v>806</v>
      </c>
    </row>
    <row r="295" spans="1:9">
      <c r="A295" s="356"/>
      <c r="B295" s="357"/>
      <c r="C295" s="357"/>
      <c r="D295" s="357"/>
      <c r="E295" s="358"/>
      <c r="F295" s="159" t="s">
        <v>294</v>
      </c>
      <c r="G295" s="205">
        <f>'ORÇAMENTO SINTÉTICO'!H63</f>
        <v>51.21</v>
      </c>
    </row>
    <row r="296" spans="1:9">
      <c r="A296" s="361" t="s">
        <v>809</v>
      </c>
      <c r="B296" s="362"/>
      <c r="C296" s="362"/>
      <c r="D296" s="362"/>
      <c r="E296" s="362"/>
      <c r="F296" s="362"/>
      <c r="G296" s="363"/>
    </row>
    <row r="297" spans="1:9">
      <c r="A297" s="359" t="s">
        <v>273</v>
      </c>
      <c r="B297" s="360"/>
      <c r="C297" s="144" t="s">
        <v>274</v>
      </c>
      <c r="D297" s="144" t="s">
        <v>5</v>
      </c>
      <c r="E297" s="144" t="s">
        <v>275</v>
      </c>
      <c r="F297" s="144" t="s">
        <v>276</v>
      </c>
      <c r="G297" s="145" t="s">
        <v>11</v>
      </c>
    </row>
    <row r="298" spans="1:9" ht="25.5">
      <c r="A298" s="183" t="s">
        <v>544</v>
      </c>
      <c r="B298" s="184" t="s">
        <v>545</v>
      </c>
      <c r="C298" s="148" t="s">
        <v>355</v>
      </c>
      <c r="D298" s="189" t="s">
        <v>356</v>
      </c>
      <c r="E298" s="134" t="s">
        <v>810</v>
      </c>
      <c r="F298" s="134" t="s">
        <v>787</v>
      </c>
      <c r="G298" s="142" t="s">
        <v>811</v>
      </c>
    </row>
    <row r="299" spans="1:9" ht="25.5">
      <c r="A299" s="183" t="s">
        <v>546</v>
      </c>
      <c r="B299" s="184" t="s">
        <v>547</v>
      </c>
      <c r="C299" s="148" t="s">
        <v>355</v>
      </c>
      <c r="D299" s="189" t="s">
        <v>356</v>
      </c>
      <c r="E299" s="134" t="s">
        <v>368</v>
      </c>
      <c r="F299" s="134" t="s">
        <v>812</v>
      </c>
      <c r="G299" s="142" t="s">
        <v>812</v>
      </c>
    </row>
    <row r="300" spans="1:9" ht="25.5">
      <c r="A300" s="183" t="s">
        <v>537</v>
      </c>
      <c r="B300" s="184" t="s">
        <v>538</v>
      </c>
      <c r="C300" s="148" t="s">
        <v>355</v>
      </c>
      <c r="D300" s="189" t="s">
        <v>356</v>
      </c>
      <c r="E300" s="134" t="s">
        <v>813</v>
      </c>
      <c r="F300" s="134" t="s">
        <v>781</v>
      </c>
      <c r="G300" s="142" t="s">
        <v>814</v>
      </c>
    </row>
    <row r="301" spans="1:9">
      <c r="A301" s="183" t="s">
        <v>540</v>
      </c>
      <c r="B301" s="184" t="s">
        <v>541</v>
      </c>
      <c r="C301" s="148" t="s">
        <v>355</v>
      </c>
      <c r="D301" s="189" t="s">
        <v>356</v>
      </c>
      <c r="E301" s="134" t="s">
        <v>815</v>
      </c>
      <c r="F301" s="134" t="s">
        <v>783</v>
      </c>
      <c r="G301" s="142" t="s">
        <v>816</v>
      </c>
    </row>
    <row r="302" spans="1:9" ht="25.5">
      <c r="A302" s="183" t="s">
        <v>370</v>
      </c>
      <c r="B302" s="184" t="s">
        <v>345</v>
      </c>
      <c r="C302" s="148" t="s">
        <v>355</v>
      </c>
      <c r="D302" s="189" t="s">
        <v>292</v>
      </c>
      <c r="E302" s="134" t="s">
        <v>817</v>
      </c>
      <c r="F302" s="134" t="s">
        <v>372</v>
      </c>
      <c r="G302" s="142" t="s">
        <v>818</v>
      </c>
      <c r="I302" s="138"/>
    </row>
    <row r="303" spans="1:9" ht="25.5">
      <c r="A303" s="183" t="s">
        <v>374</v>
      </c>
      <c r="B303" s="184" t="s">
        <v>375</v>
      </c>
      <c r="C303" s="148" t="s">
        <v>355</v>
      </c>
      <c r="D303" s="189" t="s">
        <v>292</v>
      </c>
      <c r="E303" s="134" t="s">
        <v>817</v>
      </c>
      <c r="F303" s="134" t="s">
        <v>376</v>
      </c>
      <c r="G303" s="142" t="s">
        <v>819</v>
      </c>
    </row>
    <row r="304" spans="1:9">
      <c r="A304" s="356"/>
      <c r="B304" s="357"/>
      <c r="C304" s="357"/>
      <c r="D304" s="357"/>
      <c r="E304" s="358"/>
      <c r="F304" s="159" t="s">
        <v>294</v>
      </c>
      <c r="G304" s="205">
        <f>'ORÇAMENTO SINTÉTICO'!H64</f>
        <v>71.150000000000006</v>
      </c>
    </row>
    <row r="305" spans="1:7">
      <c r="A305" s="361" t="s">
        <v>820</v>
      </c>
      <c r="B305" s="362"/>
      <c r="C305" s="362"/>
      <c r="D305" s="362"/>
      <c r="E305" s="362"/>
      <c r="F305" s="362"/>
      <c r="G305" s="363"/>
    </row>
    <row r="306" spans="1:7">
      <c r="A306" s="359" t="s">
        <v>273</v>
      </c>
      <c r="B306" s="360"/>
      <c r="C306" s="144" t="s">
        <v>274</v>
      </c>
      <c r="D306" s="144" t="s">
        <v>5</v>
      </c>
      <c r="E306" s="144" t="s">
        <v>275</v>
      </c>
      <c r="F306" s="144" t="s">
        <v>276</v>
      </c>
      <c r="G306" s="145" t="s">
        <v>11</v>
      </c>
    </row>
    <row r="307" spans="1:7" ht="25.5">
      <c r="A307" s="183" t="s">
        <v>544</v>
      </c>
      <c r="B307" s="184" t="s">
        <v>545</v>
      </c>
      <c r="C307" s="148" t="s">
        <v>355</v>
      </c>
      <c r="D307" s="189" t="s">
        <v>356</v>
      </c>
      <c r="E307" s="134" t="s">
        <v>548</v>
      </c>
      <c r="F307" s="134" t="s">
        <v>787</v>
      </c>
      <c r="G307" s="142" t="s">
        <v>788</v>
      </c>
    </row>
    <row r="308" spans="1:7" ht="25.5">
      <c r="A308" s="183" t="s">
        <v>554</v>
      </c>
      <c r="B308" s="184" t="s">
        <v>555</v>
      </c>
      <c r="C308" s="148" t="s">
        <v>355</v>
      </c>
      <c r="D308" s="189" t="s">
        <v>356</v>
      </c>
      <c r="E308" s="134" t="s">
        <v>368</v>
      </c>
      <c r="F308" s="134" t="s">
        <v>509</v>
      </c>
      <c r="G308" s="142" t="s">
        <v>509</v>
      </c>
    </row>
    <row r="309" spans="1:7" ht="25.5">
      <c r="A309" s="183" t="s">
        <v>537</v>
      </c>
      <c r="B309" s="184" t="s">
        <v>538</v>
      </c>
      <c r="C309" s="148" t="s">
        <v>355</v>
      </c>
      <c r="D309" s="189" t="s">
        <v>356</v>
      </c>
      <c r="E309" s="134" t="s">
        <v>549</v>
      </c>
      <c r="F309" s="134" t="s">
        <v>781</v>
      </c>
      <c r="G309" s="142" t="s">
        <v>790</v>
      </c>
    </row>
    <row r="310" spans="1:7">
      <c r="A310" s="183" t="s">
        <v>540</v>
      </c>
      <c r="B310" s="184" t="s">
        <v>541</v>
      </c>
      <c r="C310" s="148" t="s">
        <v>355</v>
      </c>
      <c r="D310" s="189" t="s">
        <v>356</v>
      </c>
      <c r="E310" s="134" t="s">
        <v>381</v>
      </c>
      <c r="F310" s="134" t="s">
        <v>783</v>
      </c>
      <c r="G310" s="142" t="s">
        <v>784</v>
      </c>
    </row>
    <row r="311" spans="1:7" ht="25.5">
      <c r="A311" s="183" t="s">
        <v>370</v>
      </c>
      <c r="B311" s="184" t="s">
        <v>345</v>
      </c>
      <c r="C311" s="148" t="s">
        <v>355</v>
      </c>
      <c r="D311" s="189" t="s">
        <v>292</v>
      </c>
      <c r="E311" s="134" t="s">
        <v>550</v>
      </c>
      <c r="F311" s="134" t="s">
        <v>372</v>
      </c>
      <c r="G311" s="142" t="s">
        <v>791</v>
      </c>
    </row>
    <row r="312" spans="1:7" ht="25.5">
      <c r="A312" s="183" t="s">
        <v>374</v>
      </c>
      <c r="B312" s="184" t="s">
        <v>375</v>
      </c>
      <c r="C312" s="148" t="s">
        <v>355</v>
      </c>
      <c r="D312" s="189" t="s">
        <v>292</v>
      </c>
      <c r="E312" s="134" t="s">
        <v>550</v>
      </c>
      <c r="F312" s="134" t="s">
        <v>376</v>
      </c>
      <c r="G312" s="142" t="s">
        <v>792</v>
      </c>
    </row>
    <row r="313" spans="1:7">
      <c r="A313" s="356"/>
      <c r="B313" s="357"/>
      <c r="C313" s="357"/>
      <c r="D313" s="357"/>
      <c r="E313" s="358"/>
      <c r="F313" s="159" t="s">
        <v>294</v>
      </c>
      <c r="G313" s="205">
        <v>40.67</v>
      </c>
    </row>
    <row r="314" spans="1:7">
      <c r="A314" s="361" t="s">
        <v>560</v>
      </c>
      <c r="B314" s="362"/>
      <c r="C314" s="362"/>
      <c r="D314" s="362"/>
      <c r="E314" s="362"/>
      <c r="F314" s="362"/>
      <c r="G314" s="363"/>
    </row>
    <row r="315" spans="1:7">
      <c r="A315" s="359" t="s">
        <v>273</v>
      </c>
      <c r="B315" s="360"/>
      <c r="C315" s="144" t="s">
        <v>274</v>
      </c>
      <c r="D315" s="144" t="s">
        <v>5</v>
      </c>
      <c r="E315" s="144" t="s">
        <v>275</v>
      </c>
      <c r="F315" s="144" t="s">
        <v>276</v>
      </c>
      <c r="G315" s="145" t="s">
        <v>11</v>
      </c>
    </row>
    <row r="316" spans="1:7" ht="25.5">
      <c r="A316" s="183" t="s">
        <v>544</v>
      </c>
      <c r="B316" s="184" t="s">
        <v>545</v>
      </c>
      <c r="C316" s="148" t="s">
        <v>355</v>
      </c>
      <c r="D316" s="189" t="s">
        <v>356</v>
      </c>
      <c r="E316" s="134" t="s">
        <v>561</v>
      </c>
      <c r="F316" s="134" t="s">
        <v>787</v>
      </c>
      <c r="G316" s="142">
        <f>E316*F316</f>
        <v>0.72628999999999999</v>
      </c>
    </row>
    <row r="317" spans="1:7" ht="25.5">
      <c r="A317" s="183" t="s">
        <v>537</v>
      </c>
      <c r="B317" s="184" t="s">
        <v>538</v>
      </c>
      <c r="C317" s="148" t="s">
        <v>355</v>
      </c>
      <c r="D317" s="189" t="s">
        <v>356</v>
      </c>
      <c r="E317" s="134" t="s">
        <v>562</v>
      </c>
      <c r="F317" s="134" t="s">
        <v>781</v>
      </c>
      <c r="G317" s="142">
        <f t="shared" ref="G317:G321" si="13">E317*F317</f>
        <v>1.0460999999999998</v>
      </c>
    </row>
    <row r="318" spans="1:7" ht="25.5">
      <c r="A318" s="183" t="s">
        <v>563</v>
      </c>
      <c r="B318" s="184" t="s">
        <v>564</v>
      </c>
      <c r="C318" s="148" t="s">
        <v>355</v>
      </c>
      <c r="D318" s="189" t="s">
        <v>356</v>
      </c>
      <c r="E318" s="134" t="s">
        <v>368</v>
      </c>
      <c r="F318" s="134" t="s">
        <v>821</v>
      </c>
      <c r="G318" s="142">
        <f t="shared" si="13"/>
        <v>6.92</v>
      </c>
    </row>
    <row r="319" spans="1:7">
      <c r="A319" s="183" t="s">
        <v>540</v>
      </c>
      <c r="B319" s="184" t="s">
        <v>541</v>
      </c>
      <c r="C319" s="148" t="s">
        <v>355</v>
      </c>
      <c r="D319" s="189" t="s">
        <v>356</v>
      </c>
      <c r="E319" s="134" t="s">
        <v>565</v>
      </c>
      <c r="F319" s="134" t="s">
        <v>783</v>
      </c>
      <c r="G319" s="142">
        <f t="shared" si="13"/>
        <v>2.5926000000000001E-2</v>
      </c>
    </row>
    <row r="320" spans="1:7" ht="25.5">
      <c r="A320" s="183" t="s">
        <v>370</v>
      </c>
      <c r="B320" s="184" t="s">
        <v>345</v>
      </c>
      <c r="C320" s="148" t="s">
        <v>355</v>
      </c>
      <c r="D320" s="189" t="s">
        <v>292</v>
      </c>
      <c r="E320" s="134" t="s">
        <v>566</v>
      </c>
      <c r="F320" s="134" t="s">
        <v>372</v>
      </c>
      <c r="G320" s="142">
        <f t="shared" si="13"/>
        <v>1.2580309999999999</v>
      </c>
    </row>
    <row r="321" spans="1:7" ht="25.5">
      <c r="A321" s="183" t="s">
        <v>374</v>
      </c>
      <c r="B321" s="184" t="s">
        <v>375</v>
      </c>
      <c r="C321" s="148" t="s">
        <v>355</v>
      </c>
      <c r="D321" s="189" t="s">
        <v>292</v>
      </c>
      <c r="E321" s="134" t="s">
        <v>566</v>
      </c>
      <c r="F321" s="134" t="s">
        <v>376</v>
      </c>
      <c r="G321" s="142">
        <f t="shared" si="13"/>
        <v>1.5301979999999999</v>
      </c>
    </row>
    <row r="322" spans="1:7">
      <c r="A322" s="356"/>
      <c r="B322" s="357"/>
      <c r="C322" s="357"/>
      <c r="D322" s="357"/>
      <c r="E322" s="358"/>
      <c r="F322" s="159" t="s">
        <v>294</v>
      </c>
      <c r="G322" s="205">
        <f>'ORÇAMENTO SINTÉTICO'!H66</f>
        <v>11.48</v>
      </c>
    </row>
    <row r="323" spans="1:7">
      <c r="A323" s="361" t="s">
        <v>822</v>
      </c>
      <c r="B323" s="362"/>
      <c r="C323" s="362"/>
      <c r="D323" s="362"/>
      <c r="E323" s="362"/>
      <c r="F323" s="362"/>
      <c r="G323" s="363"/>
    </row>
    <row r="324" spans="1:7">
      <c r="A324" s="359" t="s">
        <v>273</v>
      </c>
      <c r="B324" s="360"/>
      <c r="C324" s="144" t="s">
        <v>274</v>
      </c>
      <c r="D324" s="144" t="s">
        <v>5</v>
      </c>
      <c r="E324" s="144" t="s">
        <v>275</v>
      </c>
      <c r="F324" s="144" t="s">
        <v>276</v>
      </c>
      <c r="G324" s="145" t="s">
        <v>11</v>
      </c>
    </row>
    <row r="325" spans="1:7" ht="25.5">
      <c r="A325" s="183" t="s">
        <v>544</v>
      </c>
      <c r="B325" s="184" t="s">
        <v>545</v>
      </c>
      <c r="C325" s="148" t="s">
        <v>355</v>
      </c>
      <c r="D325" s="189" t="s">
        <v>356</v>
      </c>
      <c r="E325" s="133" t="s">
        <v>567</v>
      </c>
      <c r="F325" s="134" t="s">
        <v>787</v>
      </c>
      <c r="G325" s="142" t="s">
        <v>823</v>
      </c>
    </row>
    <row r="326" spans="1:7" ht="25.5">
      <c r="A326" s="183" t="s">
        <v>568</v>
      </c>
      <c r="B326" s="184" t="s">
        <v>569</v>
      </c>
      <c r="C326" s="148" t="s">
        <v>355</v>
      </c>
      <c r="D326" s="189" t="s">
        <v>356</v>
      </c>
      <c r="E326" s="133" t="s">
        <v>368</v>
      </c>
      <c r="F326" s="134" t="s">
        <v>824</v>
      </c>
      <c r="G326" s="142" t="s">
        <v>824</v>
      </c>
    </row>
    <row r="327" spans="1:7" ht="25.5">
      <c r="A327" s="183" t="s">
        <v>537</v>
      </c>
      <c r="B327" s="184" t="s">
        <v>538</v>
      </c>
      <c r="C327" s="148" t="s">
        <v>355</v>
      </c>
      <c r="D327" s="189" t="s">
        <v>356</v>
      </c>
      <c r="E327" s="133" t="s">
        <v>570</v>
      </c>
      <c r="F327" s="134" t="s">
        <v>781</v>
      </c>
      <c r="G327" s="142" t="s">
        <v>825</v>
      </c>
    </row>
    <row r="328" spans="1:7">
      <c r="A328" s="183" t="s">
        <v>540</v>
      </c>
      <c r="B328" s="184" t="s">
        <v>541</v>
      </c>
      <c r="C328" s="148" t="s">
        <v>355</v>
      </c>
      <c r="D328" s="189" t="s">
        <v>356</v>
      </c>
      <c r="E328" s="133" t="s">
        <v>571</v>
      </c>
      <c r="F328" s="134" t="s">
        <v>783</v>
      </c>
      <c r="G328" s="142" t="s">
        <v>784</v>
      </c>
    </row>
    <row r="329" spans="1:7" ht="25.5">
      <c r="A329" s="183" t="s">
        <v>370</v>
      </c>
      <c r="B329" s="184" t="s">
        <v>345</v>
      </c>
      <c r="C329" s="148" t="s">
        <v>355</v>
      </c>
      <c r="D329" s="189" t="s">
        <v>292</v>
      </c>
      <c r="E329" s="133" t="s">
        <v>572</v>
      </c>
      <c r="F329" s="134" t="s">
        <v>372</v>
      </c>
      <c r="G329" s="142" t="s">
        <v>826</v>
      </c>
    </row>
    <row r="330" spans="1:7" ht="25.5">
      <c r="A330" s="183" t="s">
        <v>374</v>
      </c>
      <c r="B330" s="184" t="s">
        <v>375</v>
      </c>
      <c r="C330" s="148" t="s">
        <v>355</v>
      </c>
      <c r="D330" s="189" t="s">
        <v>292</v>
      </c>
      <c r="E330" s="133" t="s">
        <v>572</v>
      </c>
      <c r="F330" s="134" t="s">
        <v>376</v>
      </c>
      <c r="G330" s="142" t="s">
        <v>827</v>
      </c>
    </row>
    <row r="331" spans="1:7">
      <c r="A331" s="356"/>
      <c r="B331" s="357"/>
      <c r="C331" s="357"/>
      <c r="D331" s="357"/>
      <c r="E331" s="358"/>
      <c r="F331" s="159" t="s">
        <v>294</v>
      </c>
      <c r="G331" s="205">
        <v>21.360000000000003</v>
      </c>
    </row>
    <row r="332" spans="1:7">
      <c r="A332" s="361" t="s">
        <v>573</v>
      </c>
      <c r="B332" s="362"/>
      <c r="C332" s="362"/>
      <c r="D332" s="362"/>
      <c r="E332" s="362"/>
      <c r="F332" s="362"/>
      <c r="G332" s="363"/>
    </row>
    <row r="333" spans="1:7">
      <c r="A333" s="359" t="s">
        <v>273</v>
      </c>
      <c r="B333" s="360"/>
      <c r="C333" s="144" t="s">
        <v>274</v>
      </c>
      <c r="D333" s="144" t="s">
        <v>5</v>
      </c>
      <c r="E333" s="144" t="s">
        <v>275</v>
      </c>
      <c r="F333" s="144" t="s">
        <v>276</v>
      </c>
      <c r="G333" s="145" t="s">
        <v>11</v>
      </c>
    </row>
    <row r="334" spans="1:7" ht="25.5">
      <c r="A334" s="183" t="s">
        <v>574</v>
      </c>
      <c r="B334" s="184" t="s">
        <v>575</v>
      </c>
      <c r="C334" s="148" t="s">
        <v>355</v>
      </c>
      <c r="D334" s="189" t="s">
        <v>309</v>
      </c>
      <c r="E334" s="134" t="s">
        <v>553</v>
      </c>
      <c r="F334" s="134" t="s">
        <v>830</v>
      </c>
      <c r="G334" s="142" t="s">
        <v>831</v>
      </c>
    </row>
    <row r="335" spans="1:7">
      <c r="A335" s="183" t="s">
        <v>540</v>
      </c>
      <c r="B335" s="184" t="s">
        <v>541</v>
      </c>
      <c r="C335" s="148" t="s">
        <v>355</v>
      </c>
      <c r="D335" s="189" t="s">
        <v>443</v>
      </c>
      <c r="E335" s="134" t="s">
        <v>576</v>
      </c>
      <c r="F335" s="134" t="s">
        <v>783</v>
      </c>
      <c r="G335" s="142" t="s">
        <v>832</v>
      </c>
    </row>
    <row r="336" spans="1:7" ht="25.5">
      <c r="A336" s="183" t="s">
        <v>370</v>
      </c>
      <c r="B336" s="184" t="s">
        <v>345</v>
      </c>
      <c r="C336" s="148" t="s">
        <v>355</v>
      </c>
      <c r="D336" s="189" t="s">
        <v>292</v>
      </c>
      <c r="E336" s="134" t="s">
        <v>577</v>
      </c>
      <c r="F336" s="134" t="s">
        <v>372</v>
      </c>
      <c r="G336" s="142" t="s">
        <v>833</v>
      </c>
    </row>
    <row r="337" spans="1:7" ht="25.5">
      <c r="A337" s="183" t="s">
        <v>374</v>
      </c>
      <c r="B337" s="184" t="s">
        <v>375</v>
      </c>
      <c r="C337" s="148" t="s">
        <v>355</v>
      </c>
      <c r="D337" s="189" t="s">
        <v>292</v>
      </c>
      <c r="E337" s="134" t="s">
        <v>577</v>
      </c>
      <c r="F337" s="134" t="s">
        <v>376</v>
      </c>
      <c r="G337" s="142" t="s">
        <v>834</v>
      </c>
    </row>
    <row r="338" spans="1:7">
      <c r="A338" s="356"/>
      <c r="B338" s="357"/>
      <c r="C338" s="357"/>
      <c r="D338" s="357"/>
      <c r="E338" s="358"/>
      <c r="F338" s="159" t="s">
        <v>294</v>
      </c>
      <c r="G338" s="205">
        <f>'ORÇAMENTO SINTÉTICO'!H68</f>
        <v>5.66</v>
      </c>
    </row>
    <row r="339" spans="1:7">
      <c r="A339" s="361" t="s">
        <v>578</v>
      </c>
      <c r="B339" s="362"/>
      <c r="C339" s="362"/>
      <c r="D339" s="362"/>
      <c r="E339" s="362"/>
      <c r="F339" s="362"/>
      <c r="G339" s="363"/>
    </row>
    <row r="340" spans="1:7">
      <c r="A340" s="359" t="s">
        <v>273</v>
      </c>
      <c r="B340" s="360"/>
      <c r="C340" s="144" t="s">
        <v>274</v>
      </c>
      <c r="D340" s="144" t="s">
        <v>5</v>
      </c>
      <c r="E340" s="144" t="s">
        <v>275</v>
      </c>
      <c r="F340" s="144" t="s">
        <v>276</v>
      </c>
      <c r="G340" s="145" t="s">
        <v>11</v>
      </c>
    </row>
    <row r="341" spans="1:7">
      <c r="A341" s="183" t="s">
        <v>579</v>
      </c>
      <c r="B341" s="184" t="s">
        <v>176</v>
      </c>
      <c r="C341" s="148" t="s">
        <v>279</v>
      </c>
      <c r="D341" s="189" t="s">
        <v>443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580</v>
      </c>
      <c r="B342" s="184" t="s">
        <v>581</v>
      </c>
      <c r="C342" s="148" t="s">
        <v>279</v>
      </c>
      <c r="D342" s="189" t="s">
        <v>362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582</v>
      </c>
      <c r="B343" s="184" t="s">
        <v>583</v>
      </c>
      <c r="C343" s="148" t="s">
        <v>279</v>
      </c>
      <c r="D343" s="189" t="s">
        <v>584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345</v>
      </c>
      <c r="C344" s="148" t="s">
        <v>279</v>
      </c>
      <c r="D344" s="189" t="s">
        <v>292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375</v>
      </c>
      <c r="C345" s="148" t="s">
        <v>279</v>
      </c>
      <c r="D345" s="189" t="s">
        <v>292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6"/>
      <c r="B346" s="357"/>
      <c r="C346" s="357"/>
      <c r="D346" s="357"/>
      <c r="E346" s="358"/>
      <c r="F346" s="175" t="s">
        <v>294</v>
      </c>
      <c r="G346" s="176">
        <v>16.16</v>
      </c>
    </row>
    <row r="347" spans="1:7">
      <c r="A347" s="361" t="s">
        <v>585</v>
      </c>
      <c r="B347" s="362"/>
      <c r="C347" s="362"/>
      <c r="D347" s="362"/>
      <c r="E347" s="362"/>
      <c r="F347" s="362"/>
      <c r="G347" s="363"/>
    </row>
    <row r="348" spans="1:7">
      <c r="A348" s="359" t="s">
        <v>273</v>
      </c>
      <c r="B348" s="360"/>
      <c r="C348" s="144" t="s">
        <v>274</v>
      </c>
      <c r="D348" s="144" t="s">
        <v>5</v>
      </c>
      <c r="E348" s="144" t="s">
        <v>275</v>
      </c>
      <c r="F348" s="144" t="s">
        <v>276</v>
      </c>
      <c r="G348" s="145" t="s">
        <v>11</v>
      </c>
    </row>
    <row r="349" spans="1:7">
      <c r="A349" s="183" t="s">
        <v>586</v>
      </c>
      <c r="B349" s="184" t="s">
        <v>587</v>
      </c>
      <c r="C349" s="148" t="s">
        <v>279</v>
      </c>
      <c r="D349" s="189" t="s">
        <v>306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580</v>
      </c>
      <c r="B350" s="184" t="s">
        <v>581</v>
      </c>
      <c r="C350" s="148" t="s">
        <v>279</v>
      </c>
      <c r="D350" s="189" t="s">
        <v>362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582</v>
      </c>
      <c r="B351" s="184" t="s">
        <v>583</v>
      </c>
      <c r="C351" s="148" t="s">
        <v>279</v>
      </c>
      <c r="D351" s="189" t="s">
        <v>584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345</v>
      </c>
      <c r="C352" s="148" t="s">
        <v>279</v>
      </c>
      <c r="D352" s="189" t="s">
        <v>292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375</v>
      </c>
      <c r="C353" s="148" t="s">
        <v>279</v>
      </c>
      <c r="D353" s="189" t="s">
        <v>292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6"/>
      <c r="B354" s="357"/>
      <c r="C354" s="357"/>
      <c r="D354" s="357"/>
      <c r="E354" s="358"/>
      <c r="F354" s="175" t="s">
        <v>294</v>
      </c>
      <c r="G354" s="176">
        <f>'ORÇAMENTO SINTÉTICO'!H70</f>
        <v>24.93</v>
      </c>
    </row>
    <row r="355" spans="1:7">
      <c r="A355" s="361" t="s">
        <v>588</v>
      </c>
      <c r="B355" s="362"/>
      <c r="C355" s="362"/>
      <c r="D355" s="362"/>
      <c r="E355" s="362"/>
      <c r="F355" s="362"/>
      <c r="G355" s="363"/>
    </row>
    <row r="356" spans="1:7">
      <c r="A356" s="359" t="s">
        <v>273</v>
      </c>
      <c r="B356" s="360"/>
      <c r="C356" s="144" t="s">
        <v>274</v>
      </c>
      <c r="D356" s="144" t="s">
        <v>5</v>
      </c>
      <c r="E356" s="144" t="s">
        <v>275</v>
      </c>
      <c r="F356" s="144" t="s">
        <v>276</v>
      </c>
      <c r="G356" s="145" t="s">
        <v>11</v>
      </c>
    </row>
    <row r="357" spans="1:7">
      <c r="A357" s="183" t="s">
        <v>589</v>
      </c>
      <c r="B357" s="184" t="s">
        <v>182</v>
      </c>
      <c r="C357" s="148" t="s">
        <v>279</v>
      </c>
      <c r="D357" s="189" t="s">
        <v>306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580</v>
      </c>
      <c r="B358" s="184" t="s">
        <v>581</v>
      </c>
      <c r="C358" s="148" t="s">
        <v>279</v>
      </c>
      <c r="D358" s="189" t="s">
        <v>362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582</v>
      </c>
      <c r="B359" s="184" t="s">
        <v>583</v>
      </c>
      <c r="C359" s="148" t="s">
        <v>279</v>
      </c>
      <c r="D359" s="189" t="s">
        <v>584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345</v>
      </c>
      <c r="C360" s="148" t="s">
        <v>279</v>
      </c>
      <c r="D360" s="189" t="s">
        <v>292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375</v>
      </c>
      <c r="C361" s="148" t="s">
        <v>279</v>
      </c>
      <c r="D361" s="189" t="s">
        <v>292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6"/>
      <c r="B362" s="357"/>
      <c r="C362" s="357"/>
      <c r="D362" s="357"/>
      <c r="E362" s="358"/>
      <c r="F362" s="175" t="s">
        <v>294</v>
      </c>
      <c r="G362" s="176">
        <f>'ORÇAMENTO SINTÉTICO'!H71</f>
        <v>10.55</v>
      </c>
    </row>
    <row r="363" spans="1:7">
      <c r="A363" s="361" t="s">
        <v>842</v>
      </c>
      <c r="B363" s="362"/>
      <c r="C363" s="362"/>
      <c r="D363" s="362"/>
      <c r="E363" s="362"/>
      <c r="F363" s="362"/>
      <c r="G363" s="363"/>
    </row>
    <row r="364" spans="1:7">
      <c r="A364" s="359" t="s">
        <v>273</v>
      </c>
      <c r="B364" s="360"/>
      <c r="C364" s="144" t="s">
        <v>274</v>
      </c>
      <c r="D364" s="144" t="s">
        <v>5</v>
      </c>
      <c r="E364" s="144" t="s">
        <v>275</v>
      </c>
      <c r="F364" s="144" t="s">
        <v>276</v>
      </c>
      <c r="G364" s="145" t="s">
        <v>11</v>
      </c>
    </row>
    <row r="365" spans="1:7">
      <c r="A365" s="183" t="s">
        <v>589</v>
      </c>
      <c r="B365" s="184" t="s">
        <v>185</v>
      </c>
      <c r="C365" s="148" t="s">
        <v>279</v>
      </c>
      <c r="D365" s="189" t="s">
        <v>306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580</v>
      </c>
      <c r="B366" s="184" t="s">
        <v>581</v>
      </c>
      <c r="C366" s="148" t="s">
        <v>279</v>
      </c>
      <c r="D366" s="189" t="s">
        <v>362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582</v>
      </c>
      <c r="B367" s="184" t="s">
        <v>583</v>
      </c>
      <c r="C367" s="148" t="s">
        <v>279</v>
      </c>
      <c r="D367" s="189" t="s">
        <v>584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345</v>
      </c>
      <c r="C368" s="148" t="s">
        <v>279</v>
      </c>
      <c r="D368" s="189" t="s">
        <v>292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375</v>
      </c>
      <c r="C369" s="148" t="s">
        <v>279</v>
      </c>
      <c r="D369" s="189" t="s">
        <v>292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6"/>
      <c r="B370" s="357"/>
      <c r="C370" s="357"/>
      <c r="D370" s="357"/>
      <c r="E370" s="358"/>
      <c r="F370" s="175" t="s">
        <v>294</v>
      </c>
      <c r="G370" s="176">
        <f>'ORÇAMENTO SINTÉTICO'!H72</f>
        <v>31.38</v>
      </c>
    </row>
    <row r="371" spans="1:7">
      <c r="A371" s="361" t="s">
        <v>835</v>
      </c>
      <c r="B371" s="362"/>
      <c r="C371" s="362"/>
      <c r="D371" s="362"/>
      <c r="E371" s="362"/>
      <c r="F371" s="362"/>
      <c r="G371" s="363"/>
    </row>
    <row r="372" spans="1:7">
      <c r="A372" s="359" t="s">
        <v>273</v>
      </c>
      <c r="B372" s="360"/>
      <c r="C372" s="144" t="s">
        <v>274</v>
      </c>
      <c r="D372" s="144" t="s">
        <v>5</v>
      </c>
      <c r="E372" s="144" t="s">
        <v>275</v>
      </c>
      <c r="F372" s="144" t="s">
        <v>276</v>
      </c>
      <c r="G372" s="145" t="s">
        <v>11</v>
      </c>
    </row>
    <row r="373" spans="1:7">
      <c r="A373" s="183" t="s">
        <v>590</v>
      </c>
      <c r="B373" s="184" t="s">
        <v>591</v>
      </c>
      <c r="C373" s="148" t="s">
        <v>279</v>
      </c>
      <c r="D373" s="189" t="s">
        <v>306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592</v>
      </c>
      <c r="B374" s="184" t="s">
        <v>593</v>
      </c>
      <c r="C374" s="148" t="s">
        <v>279</v>
      </c>
      <c r="D374" s="189" t="s">
        <v>309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345</v>
      </c>
      <c r="C375" s="148" t="s">
        <v>279</v>
      </c>
      <c r="D375" s="189" t="s">
        <v>292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375</v>
      </c>
      <c r="C376" s="148" t="s">
        <v>279</v>
      </c>
      <c r="D376" s="189" t="s">
        <v>292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6"/>
      <c r="B377" s="357"/>
      <c r="C377" s="357"/>
      <c r="D377" s="357"/>
      <c r="E377" s="358"/>
      <c r="F377" s="175" t="s">
        <v>294</v>
      </c>
      <c r="G377" s="176">
        <f>'ORÇAMENTO SINTÉTICO'!H73</f>
        <v>31.53</v>
      </c>
    </row>
    <row r="378" spans="1:7">
      <c r="A378" s="361" t="s">
        <v>836</v>
      </c>
      <c r="B378" s="362"/>
      <c r="C378" s="362"/>
      <c r="D378" s="362"/>
      <c r="E378" s="362"/>
      <c r="F378" s="362"/>
      <c r="G378" s="363"/>
    </row>
    <row r="379" spans="1:7">
      <c r="A379" s="359" t="s">
        <v>273</v>
      </c>
      <c r="B379" s="360"/>
      <c r="C379" s="144" t="s">
        <v>274</v>
      </c>
      <c r="D379" s="144" t="s">
        <v>5</v>
      </c>
      <c r="E379" s="144" t="s">
        <v>275</v>
      </c>
      <c r="F379" s="144" t="s">
        <v>276</v>
      </c>
      <c r="G379" s="145" t="s">
        <v>11</v>
      </c>
    </row>
    <row r="380" spans="1:7" ht="25.5">
      <c r="A380" s="183" t="s">
        <v>544</v>
      </c>
      <c r="B380" s="184" t="s">
        <v>545</v>
      </c>
      <c r="C380" s="148" t="s">
        <v>355</v>
      </c>
      <c r="D380" s="189" t="s">
        <v>356</v>
      </c>
      <c r="E380" s="134" t="s">
        <v>594</v>
      </c>
      <c r="F380" s="134" t="s">
        <v>787</v>
      </c>
      <c r="G380" s="142" t="s">
        <v>843</v>
      </c>
    </row>
    <row r="381" spans="1:7" ht="25.5">
      <c r="A381" s="183" t="s">
        <v>595</v>
      </c>
      <c r="B381" s="184" t="s">
        <v>596</v>
      </c>
      <c r="C381" s="148" t="s">
        <v>355</v>
      </c>
      <c r="D381" s="189" t="s">
        <v>356</v>
      </c>
      <c r="E381" s="134" t="s">
        <v>368</v>
      </c>
      <c r="F381" s="134" t="s">
        <v>844</v>
      </c>
      <c r="G381" s="142" t="s">
        <v>844</v>
      </c>
    </row>
    <row r="382" spans="1:7" ht="25.5">
      <c r="A382" s="183" t="s">
        <v>537</v>
      </c>
      <c r="B382" s="184" t="s">
        <v>538</v>
      </c>
      <c r="C382" s="148" t="s">
        <v>355</v>
      </c>
      <c r="D382" s="189" t="s">
        <v>356</v>
      </c>
      <c r="E382" s="134" t="s">
        <v>558</v>
      </c>
      <c r="F382" s="134" t="s">
        <v>781</v>
      </c>
      <c r="G382" s="142" t="s">
        <v>845</v>
      </c>
    </row>
    <row r="383" spans="1:7">
      <c r="A383" s="183" t="s">
        <v>540</v>
      </c>
      <c r="B383" s="184" t="s">
        <v>541</v>
      </c>
      <c r="C383" s="148" t="s">
        <v>355</v>
      </c>
      <c r="D383" s="189" t="s">
        <v>356</v>
      </c>
      <c r="E383" s="134" t="s">
        <v>597</v>
      </c>
      <c r="F383" s="134" t="s">
        <v>783</v>
      </c>
      <c r="G383" s="142" t="s">
        <v>846</v>
      </c>
    </row>
    <row r="384" spans="1:7" ht="25.5">
      <c r="A384" s="183" t="s">
        <v>370</v>
      </c>
      <c r="B384" s="184" t="s">
        <v>345</v>
      </c>
      <c r="C384" s="148" t="s">
        <v>355</v>
      </c>
      <c r="D384" s="189" t="s">
        <v>292</v>
      </c>
      <c r="E384" s="134" t="s">
        <v>598</v>
      </c>
      <c r="F384" s="134" t="s">
        <v>372</v>
      </c>
      <c r="G384" s="142" t="s">
        <v>847</v>
      </c>
    </row>
    <row r="385" spans="1:7" ht="25.5">
      <c r="A385" s="183" t="s">
        <v>374</v>
      </c>
      <c r="B385" s="184" t="s">
        <v>375</v>
      </c>
      <c r="C385" s="148" t="s">
        <v>355</v>
      </c>
      <c r="D385" s="189" t="s">
        <v>292</v>
      </c>
      <c r="E385" s="134" t="s">
        <v>598</v>
      </c>
      <c r="F385" s="134" t="s">
        <v>376</v>
      </c>
      <c r="G385" s="142" t="s">
        <v>818</v>
      </c>
    </row>
    <row r="386" spans="1:7">
      <c r="A386" s="356"/>
      <c r="B386" s="357"/>
      <c r="C386" s="357"/>
      <c r="D386" s="357"/>
      <c r="E386" s="358"/>
      <c r="F386" s="159" t="s">
        <v>294</v>
      </c>
      <c r="G386" s="160">
        <f>'ORÇAMENTO SINTÉTICO'!H74</f>
        <v>10.77</v>
      </c>
    </row>
    <row r="387" spans="1:7">
      <c r="A387" s="361" t="s">
        <v>837</v>
      </c>
      <c r="B387" s="362"/>
      <c r="C387" s="362"/>
      <c r="D387" s="362"/>
      <c r="E387" s="362"/>
      <c r="F387" s="362"/>
      <c r="G387" s="363"/>
    </row>
    <row r="388" spans="1:7">
      <c r="A388" s="359" t="s">
        <v>273</v>
      </c>
      <c r="B388" s="360"/>
      <c r="C388" s="144" t="s">
        <v>274</v>
      </c>
      <c r="D388" s="144" t="s">
        <v>5</v>
      </c>
      <c r="E388" s="144" t="s">
        <v>275</v>
      </c>
      <c r="F388" s="144" t="s">
        <v>276</v>
      </c>
      <c r="G388" s="145" t="s">
        <v>11</v>
      </c>
    </row>
    <row r="389" spans="1:7" ht="25.5">
      <c r="A389" s="183" t="s">
        <v>544</v>
      </c>
      <c r="B389" s="184" t="s">
        <v>545</v>
      </c>
      <c r="C389" s="148" t="s">
        <v>355</v>
      </c>
      <c r="D389" s="189" t="s">
        <v>356</v>
      </c>
      <c r="E389" s="129" t="s">
        <v>594</v>
      </c>
      <c r="F389" s="129" t="s">
        <v>787</v>
      </c>
      <c r="G389" s="143" t="s">
        <v>843</v>
      </c>
    </row>
    <row r="390" spans="1:7" ht="25.5">
      <c r="A390" s="183" t="s">
        <v>599</v>
      </c>
      <c r="B390" s="184" t="s">
        <v>600</v>
      </c>
      <c r="C390" s="148" t="s">
        <v>355</v>
      </c>
      <c r="D390" s="189" t="s">
        <v>356</v>
      </c>
      <c r="E390" s="129" t="s">
        <v>368</v>
      </c>
      <c r="F390" s="129" t="s">
        <v>848</v>
      </c>
      <c r="G390" s="143" t="s">
        <v>848</v>
      </c>
    </row>
    <row r="391" spans="1:7" ht="25.5">
      <c r="A391" s="183" t="s">
        <v>537</v>
      </c>
      <c r="B391" s="184" t="s">
        <v>538</v>
      </c>
      <c r="C391" s="148" t="s">
        <v>355</v>
      </c>
      <c r="D391" s="189" t="s">
        <v>356</v>
      </c>
      <c r="E391" s="129" t="s">
        <v>558</v>
      </c>
      <c r="F391" s="129" t="s">
        <v>781</v>
      </c>
      <c r="G391" s="143" t="s">
        <v>845</v>
      </c>
    </row>
    <row r="392" spans="1:7">
      <c r="A392" s="183" t="s">
        <v>540</v>
      </c>
      <c r="B392" s="184" t="s">
        <v>541</v>
      </c>
      <c r="C392" s="148" t="s">
        <v>355</v>
      </c>
      <c r="D392" s="189" t="s">
        <v>356</v>
      </c>
      <c r="E392" s="129" t="s">
        <v>601</v>
      </c>
      <c r="F392" s="129" t="s">
        <v>783</v>
      </c>
      <c r="G392" s="143" t="s">
        <v>744</v>
      </c>
    </row>
    <row r="393" spans="1:7" ht="25.5">
      <c r="A393" s="183" t="s">
        <v>370</v>
      </c>
      <c r="B393" s="184" t="s">
        <v>345</v>
      </c>
      <c r="C393" s="148" t="s">
        <v>355</v>
      </c>
      <c r="D393" s="189" t="s">
        <v>292</v>
      </c>
      <c r="E393" s="129" t="s">
        <v>602</v>
      </c>
      <c r="F393" s="129" t="s">
        <v>372</v>
      </c>
      <c r="G393" s="143" t="s">
        <v>849</v>
      </c>
    </row>
    <row r="394" spans="1:7" ht="25.5">
      <c r="A394" s="183" t="s">
        <v>374</v>
      </c>
      <c r="B394" s="184" t="s">
        <v>375</v>
      </c>
      <c r="C394" s="148" t="s">
        <v>355</v>
      </c>
      <c r="D394" s="189" t="s">
        <v>292</v>
      </c>
      <c r="E394" s="129" t="s">
        <v>602</v>
      </c>
      <c r="F394" s="129" t="s">
        <v>376</v>
      </c>
      <c r="G394" s="143" t="s">
        <v>850</v>
      </c>
    </row>
    <row r="395" spans="1:7">
      <c r="A395" s="356"/>
      <c r="B395" s="357"/>
      <c r="C395" s="357"/>
      <c r="D395" s="357"/>
      <c r="E395" s="358"/>
      <c r="F395" s="159" t="s">
        <v>294</v>
      </c>
      <c r="G395" s="160">
        <f>'ORÇAMENTO SINTÉTICO'!H75</f>
        <v>4.7699999999999996</v>
      </c>
    </row>
    <row r="396" spans="1:7">
      <c r="A396" s="361" t="s">
        <v>838</v>
      </c>
      <c r="B396" s="362"/>
      <c r="C396" s="362"/>
      <c r="D396" s="362"/>
      <c r="E396" s="362"/>
      <c r="F396" s="362"/>
      <c r="G396" s="363"/>
    </row>
    <row r="397" spans="1:7">
      <c r="A397" s="359" t="s">
        <v>273</v>
      </c>
      <c r="B397" s="360"/>
      <c r="C397" s="144" t="s">
        <v>274</v>
      </c>
      <c r="D397" s="144" t="s">
        <v>5</v>
      </c>
      <c r="E397" s="144" t="s">
        <v>275</v>
      </c>
      <c r="F397" s="144" t="s">
        <v>276</v>
      </c>
      <c r="G397" s="145" t="s">
        <v>11</v>
      </c>
    </row>
    <row r="398" spans="1:7">
      <c r="A398" s="183">
        <v>30010</v>
      </c>
      <c r="B398" s="184" t="s">
        <v>603</v>
      </c>
      <c r="C398" s="148" t="s">
        <v>279</v>
      </c>
      <c r="D398" s="189" t="s">
        <v>322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604</v>
      </c>
      <c r="C399" s="148" t="s">
        <v>279</v>
      </c>
      <c r="D399" s="189" t="s">
        <v>322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605</v>
      </c>
      <c r="C400" s="148" t="s">
        <v>279</v>
      </c>
      <c r="D400" s="189" t="s">
        <v>322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606</v>
      </c>
      <c r="C401" s="148" t="s">
        <v>279</v>
      </c>
      <c r="D401" s="189" t="s">
        <v>299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279</v>
      </c>
      <c r="D402" s="189" t="s">
        <v>299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607</v>
      </c>
      <c r="C403" s="148" t="s">
        <v>279</v>
      </c>
      <c r="D403" s="189" t="s">
        <v>299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608</v>
      </c>
      <c r="C404" s="148" t="s">
        <v>279</v>
      </c>
      <c r="D404" s="189" t="s">
        <v>299</v>
      </c>
      <c r="E404" s="206">
        <v>0.16</v>
      </c>
      <c r="F404" s="207">
        <v>49.15</v>
      </c>
      <c r="G404" s="208">
        <v>7.86</v>
      </c>
    </row>
    <row r="405" spans="1:7">
      <c r="A405" s="356"/>
      <c r="B405" s="357"/>
      <c r="C405" s="357"/>
      <c r="D405" s="357"/>
      <c r="E405" s="358"/>
      <c r="F405" s="175" t="s">
        <v>294</v>
      </c>
      <c r="G405" s="176">
        <f>'ORÇAMENTO SINTÉTICO'!H76</f>
        <v>407.48</v>
      </c>
    </row>
    <row r="406" spans="1:7">
      <c r="A406" s="361" t="s">
        <v>839</v>
      </c>
      <c r="B406" s="362"/>
      <c r="C406" s="362"/>
      <c r="D406" s="362"/>
      <c r="E406" s="362"/>
      <c r="F406" s="362"/>
      <c r="G406" s="363"/>
    </row>
    <row r="407" spans="1:7">
      <c r="A407" s="359" t="s">
        <v>273</v>
      </c>
      <c r="B407" s="360"/>
      <c r="C407" s="144" t="s">
        <v>274</v>
      </c>
      <c r="D407" s="144" t="s">
        <v>5</v>
      </c>
      <c r="E407" s="144" t="s">
        <v>275</v>
      </c>
      <c r="F407" s="144" t="s">
        <v>276</v>
      </c>
      <c r="G407" s="145" t="s">
        <v>11</v>
      </c>
    </row>
    <row r="408" spans="1:7">
      <c r="A408" s="183">
        <v>30010</v>
      </c>
      <c r="B408" s="184" t="s">
        <v>603</v>
      </c>
      <c r="C408" s="148" t="s">
        <v>279</v>
      </c>
      <c r="D408" s="189" t="s">
        <v>322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604</v>
      </c>
      <c r="C409" s="148" t="s">
        <v>279</v>
      </c>
      <c r="D409" s="189" t="s">
        <v>322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605</v>
      </c>
      <c r="C410" s="148" t="s">
        <v>279</v>
      </c>
      <c r="D410" s="189" t="s">
        <v>322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606</v>
      </c>
      <c r="C411" s="148" t="s">
        <v>279</v>
      </c>
      <c r="D411" s="189" t="s">
        <v>299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279</v>
      </c>
      <c r="D412" s="189" t="s">
        <v>299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279</v>
      </c>
      <c r="D413" s="189" t="s">
        <v>299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608</v>
      </c>
      <c r="C414" s="148" t="s">
        <v>279</v>
      </c>
      <c r="D414" s="189" t="s">
        <v>299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6"/>
      <c r="B415" s="357"/>
      <c r="C415" s="357"/>
      <c r="D415" s="357"/>
      <c r="E415" s="358"/>
      <c r="F415" s="175" t="s">
        <v>294</v>
      </c>
      <c r="G415" s="176">
        <f>'ORÇAMENTO SINTÉTICO'!H77</f>
        <v>812.86</v>
      </c>
    </row>
    <row r="416" spans="1:7">
      <c r="A416" s="361" t="s">
        <v>840</v>
      </c>
      <c r="B416" s="362"/>
      <c r="C416" s="362"/>
      <c r="D416" s="362"/>
      <c r="E416" s="362"/>
      <c r="F416" s="362"/>
      <c r="G416" s="363"/>
    </row>
    <row r="417" spans="1:7">
      <c r="A417" s="359" t="s">
        <v>273</v>
      </c>
      <c r="B417" s="360"/>
      <c r="C417" s="144" t="s">
        <v>274</v>
      </c>
      <c r="D417" s="144" t="s">
        <v>5</v>
      </c>
      <c r="E417" s="144" t="s">
        <v>275</v>
      </c>
      <c r="F417" s="144" t="s">
        <v>276</v>
      </c>
      <c r="G417" s="145" t="s">
        <v>11</v>
      </c>
    </row>
    <row r="418" spans="1:7">
      <c r="A418" s="183" t="s">
        <v>609</v>
      </c>
      <c r="B418" s="184" t="s">
        <v>610</v>
      </c>
      <c r="C418" s="148" t="s">
        <v>279</v>
      </c>
      <c r="D418" s="189" t="s">
        <v>306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611</v>
      </c>
      <c r="B419" s="184" t="s">
        <v>612</v>
      </c>
      <c r="C419" s="148" t="s">
        <v>279</v>
      </c>
      <c r="D419" s="189" t="s">
        <v>306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613</v>
      </c>
      <c r="B420" s="184" t="s">
        <v>614</v>
      </c>
      <c r="C420" s="148" t="s">
        <v>279</v>
      </c>
      <c r="D420" s="189" t="s">
        <v>309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615</v>
      </c>
      <c r="B421" s="184" t="s">
        <v>616</v>
      </c>
      <c r="C421" s="148" t="s">
        <v>279</v>
      </c>
      <c r="D421" s="189" t="s">
        <v>306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617</v>
      </c>
      <c r="B422" s="209" t="s">
        <v>618</v>
      </c>
      <c r="C422" s="148" t="s">
        <v>279</v>
      </c>
      <c r="D422" s="189" t="s">
        <v>306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592</v>
      </c>
      <c r="B423" s="184" t="s">
        <v>619</v>
      </c>
      <c r="C423" s="148" t="s">
        <v>279</v>
      </c>
      <c r="D423" s="189" t="s">
        <v>309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620</v>
      </c>
      <c r="C424" s="148" t="s">
        <v>279</v>
      </c>
      <c r="D424" s="189" t="s">
        <v>292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621</v>
      </c>
      <c r="C425" s="148" t="s">
        <v>279</v>
      </c>
      <c r="D425" s="189" t="s">
        <v>292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6"/>
      <c r="B426" s="357"/>
      <c r="C426" s="357"/>
      <c r="D426" s="357"/>
      <c r="E426" s="358"/>
      <c r="F426" s="175" t="s">
        <v>294</v>
      </c>
      <c r="G426" s="176">
        <f>'ORÇAMENTO SINTÉTICO'!H78</f>
        <v>7673.24</v>
      </c>
    </row>
    <row r="427" spans="1:7">
      <c r="A427" s="361" t="s">
        <v>841</v>
      </c>
      <c r="B427" s="362"/>
      <c r="C427" s="362"/>
      <c r="D427" s="362"/>
      <c r="E427" s="362"/>
      <c r="F427" s="362"/>
      <c r="G427" s="363"/>
    </row>
    <row r="428" spans="1:7">
      <c r="A428" s="359" t="s">
        <v>273</v>
      </c>
      <c r="B428" s="360"/>
      <c r="C428" s="144" t="s">
        <v>274</v>
      </c>
      <c r="D428" s="144" t="s">
        <v>5</v>
      </c>
      <c r="E428" s="144" t="s">
        <v>275</v>
      </c>
      <c r="F428" s="144" t="s">
        <v>276</v>
      </c>
      <c r="G428" s="145" t="s">
        <v>11</v>
      </c>
    </row>
    <row r="429" spans="1:7" ht="25.5">
      <c r="A429" s="183" t="s">
        <v>622</v>
      </c>
      <c r="B429" s="184" t="s">
        <v>623</v>
      </c>
      <c r="C429" s="148" t="s">
        <v>355</v>
      </c>
      <c r="D429" s="189" t="s">
        <v>356</v>
      </c>
      <c r="E429" s="134" t="s">
        <v>368</v>
      </c>
      <c r="F429" s="134" t="s">
        <v>851</v>
      </c>
      <c r="G429" s="142" t="s">
        <v>851</v>
      </c>
    </row>
    <row r="430" spans="1:7" ht="25.5">
      <c r="A430" s="183" t="s">
        <v>421</v>
      </c>
      <c r="B430" s="184" t="s">
        <v>422</v>
      </c>
      <c r="C430" s="148" t="s">
        <v>355</v>
      </c>
      <c r="D430" s="189" t="s">
        <v>292</v>
      </c>
      <c r="E430" s="134" t="s">
        <v>624</v>
      </c>
      <c r="F430" s="134" t="s">
        <v>424</v>
      </c>
      <c r="G430" s="142" t="s">
        <v>852</v>
      </c>
    </row>
    <row r="431" spans="1:7">
      <c r="A431" s="183" t="s">
        <v>426</v>
      </c>
      <c r="B431" s="184" t="s">
        <v>346</v>
      </c>
      <c r="C431" s="148" t="s">
        <v>355</v>
      </c>
      <c r="D431" s="189" t="s">
        <v>292</v>
      </c>
      <c r="E431" s="134" t="s">
        <v>624</v>
      </c>
      <c r="F431" s="134" t="s">
        <v>428</v>
      </c>
      <c r="G431" s="142" t="s">
        <v>853</v>
      </c>
    </row>
    <row r="432" spans="1:7">
      <c r="A432" s="356"/>
      <c r="B432" s="357"/>
      <c r="C432" s="357"/>
      <c r="D432" s="357"/>
      <c r="E432" s="358"/>
      <c r="F432" s="159" t="s">
        <v>294</v>
      </c>
      <c r="G432" s="160">
        <f>'ORÇAMENTO SINTÉTICO'!H79</f>
        <v>79.849999999999994</v>
      </c>
    </row>
    <row r="433" spans="1:7" ht="24" customHeight="1">
      <c r="A433" s="361" t="s">
        <v>883</v>
      </c>
      <c r="B433" s="362"/>
      <c r="C433" s="362"/>
      <c r="D433" s="362"/>
      <c r="E433" s="362"/>
      <c r="F433" s="362"/>
      <c r="G433" s="363"/>
    </row>
    <row r="434" spans="1:7">
      <c r="A434" s="359" t="s">
        <v>273</v>
      </c>
      <c r="B434" s="360"/>
      <c r="C434" s="144" t="s">
        <v>274</v>
      </c>
      <c r="D434" s="144" t="s">
        <v>5</v>
      </c>
      <c r="E434" s="144" t="s">
        <v>275</v>
      </c>
      <c r="F434" s="144" t="s">
        <v>276</v>
      </c>
      <c r="G434" s="145" t="s">
        <v>11</v>
      </c>
    </row>
    <row r="435" spans="1:7" ht="29.45" customHeight="1">
      <c r="A435" s="184" t="s">
        <v>884</v>
      </c>
      <c r="B435" s="270" t="s">
        <v>885</v>
      </c>
      <c r="C435" s="148" t="s">
        <v>355</v>
      </c>
      <c r="D435" s="189" t="s">
        <v>356</v>
      </c>
      <c r="E435" s="134" t="s">
        <v>368</v>
      </c>
      <c r="F435" s="134" t="s">
        <v>887</v>
      </c>
      <c r="G435" s="134" t="s">
        <v>887</v>
      </c>
    </row>
    <row r="436" spans="1:7" ht="25.5">
      <c r="A436" s="184" t="s">
        <v>534</v>
      </c>
      <c r="B436" s="270" t="s">
        <v>535</v>
      </c>
      <c r="C436" s="148" t="s">
        <v>355</v>
      </c>
      <c r="D436" s="189" t="s">
        <v>356</v>
      </c>
      <c r="E436" s="134" t="s">
        <v>888</v>
      </c>
      <c r="F436" s="134" t="s">
        <v>779</v>
      </c>
      <c r="G436" s="134" t="s">
        <v>889</v>
      </c>
    </row>
    <row r="437" spans="1:7" ht="25.5">
      <c r="A437" s="184" t="s">
        <v>537</v>
      </c>
      <c r="B437" s="270" t="s">
        <v>886</v>
      </c>
      <c r="C437" s="148" t="s">
        <v>355</v>
      </c>
      <c r="D437" s="189" t="s">
        <v>356</v>
      </c>
      <c r="E437" s="134" t="s">
        <v>890</v>
      </c>
      <c r="F437" s="134" t="s">
        <v>781</v>
      </c>
      <c r="G437" s="134" t="s">
        <v>891</v>
      </c>
    </row>
    <row r="438" spans="1:7">
      <c r="A438" s="184" t="s">
        <v>540</v>
      </c>
      <c r="B438" s="270" t="s">
        <v>541</v>
      </c>
      <c r="C438" s="148" t="s">
        <v>355</v>
      </c>
      <c r="D438" s="189" t="s">
        <v>356</v>
      </c>
      <c r="E438" s="134" t="s">
        <v>892</v>
      </c>
      <c r="F438" s="134" t="s">
        <v>783</v>
      </c>
      <c r="G438" s="134" t="s">
        <v>846</v>
      </c>
    </row>
    <row r="439" spans="1:7" ht="25.5">
      <c r="A439" s="184" t="s">
        <v>370</v>
      </c>
      <c r="B439" s="270" t="s">
        <v>345</v>
      </c>
      <c r="C439" s="148" t="s">
        <v>355</v>
      </c>
      <c r="D439" s="189" t="s">
        <v>292</v>
      </c>
      <c r="E439" s="134" t="s">
        <v>893</v>
      </c>
      <c r="F439" s="134" t="s">
        <v>372</v>
      </c>
      <c r="G439" s="134" t="s">
        <v>894</v>
      </c>
    </row>
    <row r="440" spans="1:7" ht="25.5">
      <c r="A440" s="184" t="s">
        <v>374</v>
      </c>
      <c r="B440" s="270" t="s">
        <v>375</v>
      </c>
      <c r="C440" s="148" t="s">
        <v>355</v>
      </c>
      <c r="D440" s="189" t="s">
        <v>292</v>
      </c>
      <c r="E440" s="134" t="s">
        <v>893</v>
      </c>
      <c r="F440" s="134" t="s">
        <v>376</v>
      </c>
      <c r="G440" s="134" t="s">
        <v>895</v>
      </c>
    </row>
    <row r="441" spans="1:7">
      <c r="A441" s="356"/>
      <c r="B441" s="357"/>
      <c r="C441" s="357"/>
      <c r="D441" s="357"/>
      <c r="E441" s="358"/>
      <c r="F441" s="159" t="s">
        <v>294</v>
      </c>
      <c r="G441" s="160">
        <f>'ORÇAMENTO SINTÉTICO'!H80</f>
        <v>258.14999999999998</v>
      </c>
    </row>
    <row r="442" spans="1:7">
      <c r="A442" s="361" t="s">
        <v>625</v>
      </c>
      <c r="B442" s="362"/>
      <c r="C442" s="362"/>
      <c r="D442" s="362"/>
      <c r="E442" s="362"/>
      <c r="F442" s="362"/>
      <c r="G442" s="363"/>
    </row>
    <row r="443" spans="1:7">
      <c r="A443" s="359" t="s">
        <v>273</v>
      </c>
      <c r="B443" s="360"/>
      <c r="C443" s="144" t="s">
        <v>274</v>
      </c>
      <c r="D443" s="144" t="s">
        <v>5</v>
      </c>
      <c r="E443" s="144" t="s">
        <v>275</v>
      </c>
      <c r="F443" s="144" t="s">
        <v>276</v>
      </c>
      <c r="G443" s="145" t="s">
        <v>11</v>
      </c>
    </row>
    <row r="444" spans="1:7">
      <c r="A444" s="211" t="s">
        <v>626</v>
      </c>
      <c r="B444" s="147" t="s">
        <v>627</v>
      </c>
      <c r="C444" s="148" t="s">
        <v>355</v>
      </c>
      <c r="D444" s="149" t="s">
        <v>285</v>
      </c>
      <c r="E444" s="134" t="s">
        <v>628</v>
      </c>
      <c r="F444" s="134" t="s">
        <v>854</v>
      </c>
      <c r="G444" s="142" t="s">
        <v>855</v>
      </c>
    </row>
    <row r="445" spans="1:7" ht="42" customHeight="1">
      <c r="A445" s="211" t="s">
        <v>629</v>
      </c>
      <c r="B445" s="147" t="s">
        <v>630</v>
      </c>
      <c r="C445" s="148" t="s">
        <v>355</v>
      </c>
      <c r="D445" s="149" t="s">
        <v>309</v>
      </c>
      <c r="E445" s="134" t="s">
        <v>631</v>
      </c>
      <c r="F445" s="134" t="s">
        <v>856</v>
      </c>
      <c r="G445" s="142" t="s">
        <v>857</v>
      </c>
    </row>
    <row r="446" spans="1:7" ht="38.25">
      <c r="A446" s="211" t="s">
        <v>632</v>
      </c>
      <c r="B446" s="147" t="s">
        <v>633</v>
      </c>
      <c r="C446" s="148" t="s">
        <v>355</v>
      </c>
      <c r="D446" s="149" t="s">
        <v>322</v>
      </c>
      <c r="E446" s="134" t="s">
        <v>634</v>
      </c>
      <c r="F446" s="134" t="s">
        <v>858</v>
      </c>
      <c r="G446" s="142" t="s">
        <v>859</v>
      </c>
    </row>
    <row r="447" spans="1:7">
      <c r="A447" s="211" t="s">
        <v>460</v>
      </c>
      <c r="B447" s="147" t="s">
        <v>461</v>
      </c>
      <c r="C447" s="148" t="s">
        <v>355</v>
      </c>
      <c r="D447" s="149" t="s">
        <v>292</v>
      </c>
      <c r="E447" s="134" t="s">
        <v>635</v>
      </c>
      <c r="F447" s="134" t="s">
        <v>738</v>
      </c>
      <c r="G447" s="142" t="s">
        <v>860</v>
      </c>
    </row>
    <row r="448" spans="1:7">
      <c r="A448" s="211" t="s">
        <v>303</v>
      </c>
      <c r="B448" s="147" t="s">
        <v>293</v>
      </c>
      <c r="C448" s="148" t="s">
        <v>355</v>
      </c>
      <c r="D448" s="149" t="s">
        <v>292</v>
      </c>
      <c r="E448" s="134" t="s">
        <v>636</v>
      </c>
      <c r="F448" s="134" t="s">
        <v>740</v>
      </c>
      <c r="G448" s="142" t="s">
        <v>861</v>
      </c>
    </row>
    <row r="449" spans="1:7">
      <c r="A449" s="365"/>
      <c r="B449" s="366"/>
      <c r="C449" s="366"/>
      <c r="D449" s="366"/>
      <c r="E449" s="366"/>
      <c r="F449" s="175" t="s">
        <v>294</v>
      </c>
      <c r="G449" s="176">
        <f>'ORÇAMENTO SINTÉTICO'!H82</f>
        <v>54.26</v>
      </c>
    </row>
    <row r="450" spans="1:7">
      <c r="A450" s="361" t="s">
        <v>637</v>
      </c>
      <c r="B450" s="362"/>
      <c r="C450" s="362"/>
      <c r="D450" s="362"/>
      <c r="E450" s="362"/>
      <c r="F450" s="362"/>
      <c r="G450" s="363"/>
    </row>
    <row r="451" spans="1:7">
      <c r="A451" s="359" t="s">
        <v>273</v>
      </c>
      <c r="B451" s="360"/>
      <c r="C451" s="144" t="s">
        <v>274</v>
      </c>
      <c r="D451" s="144" t="s">
        <v>5</v>
      </c>
      <c r="E451" s="144" t="s">
        <v>275</v>
      </c>
      <c r="F451" s="144" t="s">
        <v>276</v>
      </c>
      <c r="G451" s="145" t="s">
        <v>11</v>
      </c>
    </row>
    <row r="452" spans="1:7" ht="25.5">
      <c r="A452" s="183" t="s">
        <v>638</v>
      </c>
      <c r="B452" s="184" t="s">
        <v>639</v>
      </c>
      <c r="C452" s="148" t="s">
        <v>279</v>
      </c>
      <c r="D452" s="189" t="s">
        <v>299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640</v>
      </c>
      <c r="C453" s="148" t="s">
        <v>279</v>
      </c>
      <c r="D453" s="189" t="s">
        <v>322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500</v>
      </c>
      <c r="C454" s="148" t="s">
        <v>279</v>
      </c>
      <c r="D454" s="189" t="s">
        <v>292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461</v>
      </c>
      <c r="C455" s="148" t="s">
        <v>279</v>
      </c>
      <c r="D455" s="189" t="s">
        <v>292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6"/>
      <c r="B456" s="357"/>
      <c r="C456" s="357"/>
      <c r="D456" s="357"/>
      <c r="E456" s="358"/>
      <c r="F456" s="175" t="s">
        <v>294</v>
      </c>
      <c r="G456" s="176">
        <f>'ORÇAMENTO SINTÉTICO'!H91</f>
        <v>354.41</v>
      </c>
    </row>
    <row r="457" spans="1:7">
      <c r="A457" s="361" t="s">
        <v>641</v>
      </c>
      <c r="B457" s="362"/>
      <c r="C457" s="362"/>
      <c r="D457" s="362"/>
      <c r="E457" s="362"/>
      <c r="F457" s="362"/>
      <c r="G457" s="363"/>
    </row>
    <row r="458" spans="1:7">
      <c r="A458" s="359" t="s">
        <v>273</v>
      </c>
      <c r="B458" s="360"/>
      <c r="C458" s="144" t="s">
        <v>274</v>
      </c>
      <c r="D458" s="144" t="s">
        <v>5</v>
      </c>
      <c r="E458" s="144" t="s">
        <v>275</v>
      </c>
      <c r="F458" s="144" t="s">
        <v>276</v>
      </c>
      <c r="G458" s="145" t="s">
        <v>11</v>
      </c>
    </row>
    <row r="459" spans="1:7">
      <c r="A459" s="211" t="s">
        <v>642</v>
      </c>
      <c r="B459" s="147" t="s">
        <v>643</v>
      </c>
      <c r="C459" s="148" t="s">
        <v>355</v>
      </c>
      <c r="D459" s="149" t="s">
        <v>362</v>
      </c>
      <c r="E459" s="129" t="s">
        <v>644</v>
      </c>
      <c r="F459" s="129" t="s">
        <v>862</v>
      </c>
      <c r="G459" s="143" t="s">
        <v>863</v>
      </c>
    </row>
    <row r="460" spans="1:7">
      <c r="A460" s="211" t="s">
        <v>645</v>
      </c>
      <c r="B460" s="147" t="s">
        <v>646</v>
      </c>
      <c r="C460" s="148" t="s">
        <v>355</v>
      </c>
      <c r="D460" s="149" t="s">
        <v>292</v>
      </c>
      <c r="E460" s="129" t="s">
        <v>647</v>
      </c>
      <c r="F460" s="129" t="s">
        <v>864</v>
      </c>
      <c r="G460" s="143" t="s">
        <v>865</v>
      </c>
    </row>
    <row r="461" spans="1:7">
      <c r="A461" s="211" t="s">
        <v>303</v>
      </c>
      <c r="B461" s="147" t="s">
        <v>293</v>
      </c>
      <c r="C461" s="148" t="s">
        <v>355</v>
      </c>
      <c r="D461" s="149" t="s">
        <v>292</v>
      </c>
      <c r="E461" s="129" t="s">
        <v>648</v>
      </c>
      <c r="F461" s="129" t="s">
        <v>740</v>
      </c>
      <c r="G461" s="143" t="s">
        <v>866</v>
      </c>
    </row>
    <row r="462" spans="1:7">
      <c r="A462" s="372"/>
      <c r="B462" s="373"/>
      <c r="C462" s="373"/>
      <c r="D462" s="373"/>
      <c r="E462" s="374"/>
      <c r="F462" s="175" t="s">
        <v>294</v>
      </c>
      <c r="G462" s="176">
        <f>'ORÇAMENTO SINTÉTICO'!H93</f>
        <v>17.010000000000002</v>
      </c>
    </row>
    <row r="463" spans="1:7">
      <c r="A463" s="361" t="s">
        <v>649</v>
      </c>
      <c r="B463" s="362"/>
      <c r="C463" s="362"/>
      <c r="D463" s="362"/>
      <c r="E463" s="362"/>
      <c r="F463" s="362"/>
      <c r="G463" s="363"/>
    </row>
    <row r="464" spans="1:7">
      <c r="A464" s="359" t="s">
        <v>273</v>
      </c>
      <c r="B464" s="360"/>
      <c r="C464" s="144" t="s">
        <v>274</v>
      </c>
      <c r="D464" s="144" t="s">
        <v>5</v>
      </c>
      <c r="E464" s="144" t="s">
        <v>275</v>
      </c>
      <c r="F464" s="144" t="s">
        <v>276</v>
      </c>
      <c r="G464" s="145" t="s">
        <v>11</v>
      </c>
    </row>
    <row r="465" spans="1:7">
      <c r="A465" s="211" t="s">
        <v>650</v>
      </c>
      <c r="B465" s="147" t="s">
        <v>651</v>
      </c>
      <c r="C465" s="148" t="s">
        <v>279</v>
      </c>
      <c r="D465" s="149" t="s">
        <v>652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653</v>
      </c>
      <c r="B466" s="147" t="s">
        <v>654</v>
      </c>
      <c r="C466" s="148" t="s">
        <v>279</v>
      </c>
      <c r="D466" s="149" t="s">
        <v>652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655</v>
      </c>
      <c r="B467" s="147" t="s">
        <v>656</v>
      </c>
      <c r="C467" s="148" t="s">
        <v>279</v>
      </c>
      <c r="D467" s="149" t="s">
        <v>652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657</v>
      </c>
      <c r="B468" s="147" t="s">
        <v>658</v>
      </c>
      <c r="C468" s="148" t="s">
        <v>279</v>
      </c>
      <c r="D468" s="149" t="s">
        <v>306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646</v>
      </c>
      <c r="C469" s="148" t="s">
        <v>279</v>
      </c>
      <c r="D469" s="149" t="s">
        <v>292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293</v>
      </c>
      <c r="C470" s="148" t="s">
        <v>279</v>
      </c>
      <c r="D470" s="149" t="s">
        <v>292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5"/>
      <c r="B471" s="366"/>
      <c r="C471" s="366"/>
      <c r="D471" s="366"/>
      <c r="E471" s="366"/>
      <c r="F471" s="175" t="s">
        <v>294</v>
      </c>
      <c r="G471" s="176">
        <v>29.6</v>
      </c>
    </row>
    <row r="472" spans="1:7" ht="19.149999999999999" customHeight="1">
      <c r="A472" s="361" t="s">
        <v>659</v>
      </c>
      <c r="B472" s="362"/>
      <c r="C472" s="362"/>
      <c r="D472" s="362"/>
      <c r="E472" s="362"/>
      <c r="F472" s="362"/>
      <c r="G472" s="363"/>
    </row>
    <row r="473" spans="1:7">
      <c r="A473" s="359" t="s">
        <v>273</v>
      </c>
      <c r="B473" s="360"/>
      <c r="C473" s="144" t="s">
        <v>274</v>
      </c>
      <c r="D473" s="144" t="s">
        <v>5</v>
      </c>
      <c r="E473" s="144" t="s">
        <v>275</v>
      </c>
      <c r="F473" s="144" t="s">
        <v>276</v>
      </c>
      <c r="G473" s="145" t="s">
        <v>11</v>
      </c>
    </row>
    <row r="474" spans="1:7">
      <c r="A474" s="211" t="s">
        <v>650</v>
      </c>
      <c r="B474" s="147" t="s">
        <v>651</v>
      </c>
      <c r="C474" s="148" t="s">
        <v>279</v>
      </c>
      <c r="D474" s="149" t="s">
        <v>652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653</v>
      </c>
      <c r="B475" s="147" t="s">
        <v>654</v>
      </c>
      <c r="C475" s="148" t="s">
        <v>279</v>
      </c>
      <c r="D475" s="149" t="s">
        <v>652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660</v>
      </c>
      <c r="B476" s="147" t="s">
        <v>661</v>
      </c>
      <c r="C476" s="148" t="s">
        <v>279</v>
      </c>
      <c r="D476" s="149" t="s">
        <v>306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646</v>
      </c>
      <c r="C477" s="148" t="s">
        <v>279</v>
      </c>
      <c r="D477" s="149" t="s">
        <v>292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293</v>
      </c>
      <c r="C478" s="148" t="s">
        <v>279</v>
      </c>
      <c r="D478" s="149" t="s">
        <v>292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5"/>
      <c r="B479" s="366"/>
      <c r="C479" s="366"/>
      <c r="D479" s="366"/>
      <c r="E479" s="366"/>
      <c r="F479" s="175" t="s">
        <v>294</v>
      </c>
      <c r="G479" s="176">
        <f>SUM(G474:G478)</f>
        <v>41.990300000000005</v>
      </c>
    </row>
    <row r="480" spans="1:7" ht="30.6" customHeight="1">
      <c r="A480" s="361" t="s">
        <v>662</v>
      </c>
      <c r="B480" s="362"/>
      <c r="C480" s="362"/>
      <c r="D480" s="362"/>
      <c r="E480" s="362"/>
      <c r="F480" s="362"/>
      <c r="G480" s="363"/>
    </row>
    <row r="481" spans="1:7">
      <c r="A481" s="359" t="s">
        <v>273</v>
      </c>
      <c r="B481" s="360"/>
      <c r="C481" s="144" t="s">
        <v>274</v>
      </c>
      <c r="D481" s="144" t="s">
        <v>5</v>
      </c>
      <c r="E481" s="144" t="s">
        <v>275</v>
      </c>
      <c r="F481" s="144" t="s">
        <v>276</v>
      </c>
      <c r="G481" s="145" t="s">
        <v>11</v>
      </c>
    </row>
    <row r="482" spans="1:7" ht="25.5">
      <c r="A482" s="211" t="s">
        <v>663</v>
      </c>
      <c r="B482" s="147" t="s">
        <v>664</v>
      </c>
      <c r="C482" s="148" t="s">
        <v>355</v>
      </c>
      <c r="D482" s="149" t="s">
        <v>285</v>
      </c>
      <c r="E482" s="134" t="s">
        <v>665</v>
      </c>
      <c r="F482" s="134" t="s">
        <v>867</v>
      </c>
      <c r="G482" s="142" t="s">
        <v>868</v>
      </c>
    </row>
    <row r="483" spans="1:7" ht="25.5">
      <c r="A483" s="211" t="s">
        <v>666</v>
      </c>
      <c r="B483" s="147" t="s">
        <v>667</v>
      </c>
      <c r="C483" s="148" t="s">
        <v>355</v>
      </c>
      <c r="D483" s="149" t="s">
        <v>356</v>
      </c>
      <c r="E483" s="134" t="s">
        <v>668</v>
      </c>
      <c r="F483" s="134" t="s">
        <v>869</v>
      </c>
      <c r="G483" s="142" t="s">
        <v>870</v>
      </c>
    </row>
    <row r="484" spans="1:7" ht="38.25">
      <c r="A484" s="211" t="s">
        <v>669</v>
      </c>
      <c r="B484" s="147" t="s">
        <v>670</v>
      </c>
      <c r="C484" s="148" t="s">
        <v>355</v>
      </c>
      <c r="D484" s="149" t="s">
        <v>285</v>
      </c>
      <c r="E484" s="134" t="s">
        <v>671</v>
      </c>
      <c r="F484" s="134" t="s">
        <v>871</v>
      </c>
      <c r="G484" s="142" t="s">
        <v>872</v>
      </c>
    </row>
    <row r="485" spans="1:7">
      <c r="A485" s="211" t="s">
        <v>460</v>
      </c>
      <c r="B485" s="147" t="s">
        <v>461</v>
      </c>
      <c r="C485" s="148" t="s">
        <v>355</v>
      </c>
      <c r="D485" s="149" t="s">
        <v>292</v>
      </c>
      <c r="E485" s="134" t="s">
        <v>672</v>
      </c>
      <c r="F485" s="134" t="s">
        <v>738</v>
      </c>
      <c r="G485" s="142" t="s">
        <v>873</v>
      </c>
    </row>
    <row r="486" spans="1:7">
      <c r="A486" s="211" t="s">
        <v>303</v>
      </c>
      <c r="B486" s="147" t="s">
        <v>293</v>
      </c>
      <c r="C486" s="148" t="s">
        <v>355</v>
      </c>
      <c r="D486" s="149" t="s">
        <v>292</v>
      </c>
      <c r="E486" s="134" t="s">
        <v>672</v>
      </c>
      <c r="F486" s="134" t="s">
        <v>740</v>
      </c>
      <c r="G486" s="142" t="s">
        <v>874</v>
      </c>
    </row>
    <row r="487" spans="1:7" ht="51">
      <c r="A487" s="211" t="s">
        <v>673</v>
      </c>
      <c r="B487" s="147" t="s">
        <v>674</v>
      </c>
      <c r="C487" s="148" t="s">
        <v>355</v>
      </c>
      <c r="D487" s="149" t="s">
        <v>322</v>
      </c>
      <c r="E487" s="134" t="s">
        <v>675</v>
      </c>
      <c r="F487" s="134" t="s">
        <v>875</v>
      </c>
      <c r="G487" s="142" t="s">
        <v>830</v>
      </c>
    </row>
    <row r="488" spans="1:7">
      <c r="A488" s="365"/>
      <c r="B488" s="366"/>
      <c r="C488" s="366"/>
      <c r="D488" s="366"/>
      <c r="E488" s="366"/>
      <c r="F488" s="175" t="s">
        <v>294</v>
      </c>
      <c r="G488" s="176">
        <f>'ORÇAMENTO SINTÉTICO'!H97</f>
        <v>61.75</v>
      </c>
    </row>
    <row r="489" spans="1:7">
      <c r="A489" s="361" t="s">
        <v>676</v>
      </c>
      <c r="B489" s="362"/>
      <c r="C489" s="362"/>
      <c r="D489" s="362"/>
      <c r="E489" s="362"/>
      <c r="F489" s="362"/>
      <c r="G489" s="363"/>
    </row>
    <row r="490" spans="1:7">
      <c r="A490" s="359" t="s">
        <v>273</v>
      </c>
      <c r="B490" s="360"/>
      <c r="C490" s="144" t="s">
        <v>274</v>
      </c>
      <c r="D490" s="144" t="s">
        <v>5</v>
      </c>
      <c r="E490" s="144" t="s">
        <v>275</v>
      </c>
      <c r="F490" s="144" t="s">
        <v>276</v>
      </c>
      <c r="G490" s="145" t="s">
        <v>11</v>
      </c>
    </row>
    <row r="491" spans="1:7">
      <c r="A491" s="211" t="s">
        <v>677</v>
      </c>
      <c r="B491" s="147" t="s">
        <v>678</v>
      </c>
      <c r="C491" s="148" t="s">
        <v>279</v>
      </c>
      <c r="D491" s="149" t="s">
        <v>309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640</v>
      </c>
      <c r="C492" s="148" t="s">
        <v>279</v>
      </c>
      <c r="D492" s="149" t="s">
        <v>322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500</v>
      </c>
      <c r="C493" s="148" t="s">
        <v>279</v>
      </c>
      <c r="D493" s="149" t="s">
        <v>292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461</v>
      </c>
      <c r="C494" s="148" t="s">
        <v>279</v>
      </c>
      <c r="D494" s="149" t="s">
        <v>292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5"/>
      <c r="B495" s="366"/>
      <c r="C495" s="366"/>
      <c r="D495" s="366"/>
      <c r="E495" s="366"/>
      <c r="F495" s="175" t="s">
        <v>294</v>
      </c>
      <c r="G495" s="176">
        <f>SUM(G491:G494)</f>
        <v>391.13919999999996</v>
      </c>
    </row>
    <row r="496" spans="1:7">
      <c r="A496" s="361" t="s">
        <v>679</v>
      </c>
      <c r="B496" s="362"/>
      <c r="C496" s="362"/>
      <c r="D496" s="362"/>
      <c r="E496" s="362"/>
      <c r="F496" s="362"/>
      <c r="G496" s="363"/>
    </row>
    <row r="497" spans="1:7">
      <c r="A497" s="359" t="s">
        <v>273</v>
      </c>
      <c r="B497" s="360"/>
      <c r="C497" s="144" t="s">
        <v>274</v>
      </c>
      <c r="D497" s="144" t="s">
        <v>5</v>
      </c>
      <c r="E497" s="144" t="s">
        <v>275</v>
      </c>
      <c r="F497" s="144" t="s">
        <v>276</v>
      </c>
      <c r="G497" s="145" t="s">
        <v>11</v>
      </c>
    </row>
    <row r="498" spans="1:7">
      <c r="A498" s="190">
        <v>280026</v>
      </c>
      <c r="B498" s="162" t="s">
        <v>293</v>
      </c>
      <c r="C498" s="148" t="s">
        <v>279</v>
      </c>
      <c r="D498" s="148" t="s">
        <v>292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67"/>
      <c r="B499" s="368"/>
      <c r="C499" s="368"/>
      <c r="D499" s="368"/>
      <c r="E499" s="368"/>
      <c r="F499" s="216" t="s">
        <v>294</v>
      </c>
      <c r="G499" s="217">
        <v>7.66</v>
      </c>
    </row>
    <row r="500" spans="1:7">
      <c r="A500" s="364"/>
      <c r="B500" s="364"/>
      <c r="C500" s="364"/>
      <c r="D500" s="364"/>
      <c r="E500" s="364"/>
      <c r="F500" s="364"/>
      <c r="G500" s="364"/>
    </row>
    <row r="501" spans="1:7">
      <c r="A501" s="364"/>
      <c r="B501" s="364"/>
      <c r="C501" s="364"/>
      <c r="D501" s="364"/>
      <c r="E501" s="364"/>
      <c r="F501" s="364"/>
      <c r="G501" s="364"/>
    </row>
    <row r="502" spans="1:7">
      <c r="A502" s="364"/>
      <c r="B502" s="364"/>
      <c r="C502" s="364"/>
      <c r="D502" s="364"/>
      <c r="E502" s="364"/>
      <c r="F502" s="364"/>
      <c r="G502" s="364"/>
    </row>
    <row r="503" spans="1:7">
      <c r="A503" s="364"/>
      <c r="B503" s="364"/>
      <c r="C503" s="364"/>
      <c r="D503" s="364"/>
      <c r="E503" s="364"/>
      <c r="F503" s="364"/>
      <c r="G503" s="364"/>
    </row>
    <row r="504" spans="1:7">
      <c r="A504" s="364"/>
      <c r="B504" s="364"/>
      <c r="C504" s="364"/>
      <c r="D504" s="364"/>
      <c r="E504" s="364"/>
      <c r="F504" s="364"/>
      <c r="G504" s="364"/>
    </row>
    <row r="505" spans="1:7">
      <c r="A505" s="364"/>
      <c r="B505" s="364"/>
      <c r="C505" s="364"/>
      <c r="D505" s="364"/>
      <c r="E505" s="364"/>
      <c r="F505" s="364"/>
      <c r="G505" s="364"/>
    </row>
    <row r="506" spans="1:7">
      <c r="A506" s="364"/>
      <c r="B506" s="364"/>
      <c r="C506" s="364"/>
      <c r="D506" s="364"/>
      <c r="E506" s="364"/>
      <c r="F506" s="364"/>
      <c r="G506" s="364"/>
    </row>
    <row r="507" spans="1:7">
      <c r="A507" s="364"/>
      <c r="B507" s="364"/>
      <c r="C507" s="364"/>
      <c r="D507" s="364"/>
      <c r="E507" s="364"/>
      <c r="F507" s="364"/>
      <c r="G507" s="364"/>
    </row>
    <row r="508" spans="1:7">
      <c r="A508" s="364"/>
      <c r="B508" s="364"/>
      <c r="C508" s="364"/>
      <c r="D508" s="364"/>
      <c r="E508" s="364"/>
      <c r="F508" s="364"/>
      <c r="G508" s="364"/>
    </row>
  </sheetData>
  <mergeCells count="198"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392" t="s">
        <v>904</v>
      </c>
      <c r="B2" s="307"/>
      <c r="C2" s="307"/>
      <c r="D2" s="307"/>
      <c r="E2" s="307"/>
      <c r="F2" s="307"/>
      <c r="G2" s="307"/>
      <c r="H2" s="307"/>
      <c r="I2" s="307"/>
      <c r="J2" s="307"/>
    </row>
    <row r="3" spans="1:10" ht="51" customHeight="1">
      <c r="A3" s="307"/>
      <c r="B3" s="307"/>
      <c r="C3" s="307"/>
      <c r="D3" s="307"/>
      <c r="E3" s="307"/>
      <c r="F3" s="307"/>
      <c r="G3" s="307"/>
      <c r="H3" s="307"/>
      <c r="I3" s="307"/>
      <c r="J3" s="307"/>
    </row>
    <row r="4" spans="1:10" ht="32.25" customHeight="1" thickBot="1">
      <c r="A4" s="307"/>
      <c r="B4" s="307"/>
      <c r="C4" s="307"/>
      <c r="D4" s="307"/>
      <c r="E4" s="307"/>
      <c r="F4" s="307"/>
      <c r="G4" s="307"/>
      <c r="H4" s="307"/>
      <c r="I4" s="307"/>
      <c r="J4" s="307"/>
    </row>
    <row r="5" spans="1:10" ht="16.5" thickBot="1">
      <c r="A5" s="393" t="s">
        <v>911</v>
      </c>
      <c r="B5" s="394"/>
      <c r="C5" s="394"/>
      <c r="D5" s="394"/>
      <c r="E5" s="394"/>
      <c r="F5" s="394"/>
      <c r="G5" s="394"/>
      <c r="H5" s="394"/>
      <c r="I5" s="394"/>
      <c r="J5" s="395"/>
    </row>
    <row r="6" spans="1:10" ht="76.5">
      <c r="A6" s="396" t="s">
        <v>905</v>
      </c>
      <c r="B6" s="399" t="s">
        <v>906</v>
      </c>
      <c r="C6" s="399" t="s">
        <v>907</v>
      </c>
      <c r="D6" s="399" t="s">
        <v>908</v>
      </c>
      <c r="E6" s="273" t="s">
        <v>912</v>
      </c>
      <c r="F6" s="273" t="s">
        <v>913</v>
      </c>
      <c r="G6" s="273" t="s">
        <v>914</v>
      </c>
      <c r="H6" s="402" t="s">
        <v>915</v>
      </c>
      <c r="I6" s="405" t="s">
        <v>916</v>
      </c>
      <c r="J6" s="408" t="s">
        <v>909</v>
      </c>
    </row>
    <row r="7" spans="1:10">
      <c r="A7" s="397"/>
      <c r="B7" s="400"/>
      <c r="C7" s="400"/>
      <c r="D7" s="400"/>
      <c r="E7" s="274" t="s">
        <v>910</v>
      </c>
      <c r="F7" s="274" t="s">
        <v>910</v>
      </c>
      <c r="G7" s="274" t="s">
        <v>910</v>
      </c>
      <c r="H7" s="403"/>
      <c r="I7" s="406"/>
      <c r="J7" s="409"/>
    </row>
    <row r="8" spans="1:10" ht="26.25" thickBot="1">
      <c r="A8" s="398"/>
      <c r="B8" s="401"/>
      <c r="C8" s="401"/>
      <c r="D8" s="401"/>
      <c r="E8" s="276" t="s">
        <v>917</v>
      </c>
      <c r="F8" s="276" t="s">
        <v>918</v>
      </c>
      <c r="G8" s="276" t="s">
        <v>918</v>
      </c>
      <c r="H8" s="404"/>
      <c r="I8" s="407"/>
      <c r="J8" s="410"/>
    </row>
    <row r="9" spans="1:10">
      <c r="A9" s="412">
        <v>1</v>
      </c>
      <c r="B9" s="421" t="s">
        <v>919</v>
      </c>
      <c r="C9" s="415" t="s">
        <v>5</v>
      </c>
      <c r="D9" s="415">
        <v>1</v>
      </c>
      <c r="E9" s="17" t="s">
        <v>920</v>
      </c>
      <c r="F9" s="17" t="s">
        <v>920</v>
      </c>
      <c r="G9" s="17" t="s">
        <v>920</v>
      </c>
      <c r="H9" s="417">
        <f>(E10+F10+G10)/3</f>
        <v>1570</v>
      </c>
      <c r="I9" s="419">
        <f>H9*1.35</f>
        <v>2119.5</v>
      </c>
      <c r="J9" s="411" t="s">
        <v>217</v>
      </c>
    </row>
    <row r="10" spans="1:10">
      <c r="A10" s="413"/>
      <c r="B10" s="414"/>
      <c r="C10" s="416"/>
      <c r="D10" s="416"/>
      <c r="E10" s="275">
        <v>1638</v>
      </c>
      <c r="F10" s="275">
        <v>1365</v>
      </c>
      <c r="G10" s="275">
        <v>1707</v>
      </c>
      <c r="H10" s="418"/>
      <c r="I10" s="420"/>
      <c r="J10" s="411"/>
    </row>
    <row r="11" spans="1:10">
      <c r="A11" s="412">
        <v>2</v>
      </c>
      <c r="B11" s="414" t="s">
        <v>219</v>
      </c>
      <c r="C11" s="415" t="s">
        <v>5</v>
      </c>
      <c r="D11" s="415">
        <v>1</v>
      </c>
      <c r="E11" s="17" t="s">
        <v>920</v>
      </c>
      <c r="F11" s="17" t="s">
        <v>920</v>
      </c>
      <c r="G11" s="17" t="s">
        <v>920</v>
      </c>
      <c r="H11" s="417">
        <f t="shared" ref="H11" si="0">(E12+F12+G12)/3</f>
        <v>299</v>
      </c>
      <c r="I11" s="419">
        <f t="shared" ref="I11" si="1">H11*1.35</f>
        <v>403.65000000000003</v>
      </c>
      <c r="J11" s="411" t="s">
        <v>217</v>
      </c>
    </row>
    <row r="12" spans="1:10">
      <c r="A12" s="413"/>
      <c r="B12" s="414"/>
      <c r="C12" s="416"/>
      <c r="D12" s="416"/>
      <c r="E12" s="275">
        <v>312</v>
      </c>
      <c r="F12" s="275">
        <v>260</v>
      </c>
      <c r="G12" s="275">
        <v>325</v>
      </c>
      <c r="H12" s="418"/>
      <c r="I12" s="420"/>
      <c r="J12" s="411"/>
    </row>
    <row r="13" spans="1:10">
      <c r="A13" s="412">
        <v>3</v>
      </c>
      <c r="B13" s="414" t="s">
        <v>221</v>
      </c>
      <c r="C13" s="415" t="s">
        <v>5</v>
      </c>
      <c r="D13" s="415">
        <v>1</v>
      </c>
      <c r="E13" s="17" t="s">
        <v>920</v>
      </c>
      <c r="F13" s="17" t="s">
        <v>920</v>
      </c>
      <c r="G13" s="17" t="s">
        <v>920</v>
      </c>
      <c r="H13" s="417">
        <f t="shared" ref="H13:H15" si="2">(E14+F14+G14)/3</f>
        <v>598</v>
      </c>
      <c r="I13" s="419">
        <f t="shared" ref="I13:I15" si="3">H13*1.35</f>
        <v>807.30000000000007</v>
      </c>
      <c r="J13" s="411" t="s">
        <v>217</v>
      </c>
    </row>
    <row r="14" spans="1:10">
      <c r="A14" s="413"/>
      <c r="B14" s="414"/>
      <c r="C14" s="416"/>
      <c r="D14" s="416"/>
      <c r="E14" s="275">
        <v>624</v>
      </c>
      <c r="F14" s="275">
        <v>520</v>
      </c>
      <c r="G14" s="275">
        <v>650</v>
      </c>
      <c r="H14" s="418"/>
      <c r="I14" s="420"/>
      <c r="J14" s="411"/>
    </row>
    <row r="15" spans="1:10">
      <c r="A15" s="412">
        <v>4</v>
      </c>
      <c r="B15" s="414" t="s">
        <v>223</v>
      </c>
      <c r="C15" s="415" t="s">
        <v>5</v>
      </c>
      <c r="D15" s="415">
        <v>1</v>
      </c>
      <c r="E15" s="277"/>
      <c r="F15" s="277"/>
      <c r="G15" s="277"/>
      <c r="H15" s="417">
        <f t="shared" si="2"/>
        <v>598</v>
      </c>
      <c r="I15" s="419">
        <f t="shared" si="3"/>
        <v>807.30000000000007</v>
      </c>
      <c r="J15" s="411" t="s">
        <v>217</v>
      </c>
    </row>
    <row r="16" spans="1:10">
      <c r="A16" s="413"/>
      <c r="B16" s="414"/>
      <c r="C16" s="416"/>
      <c r="D16" s="416"/>
      <c r="E16" s="275">
        <v>624</v>
      </c>
      <c r="F16" s="275">
        <v>520</v>
      </c>
      <c r="G16" s="275">
        <v>650</v>
      </c>
      <c r="H16" s="418"/>
      <c r="I16" s="420"/>
      <c r="J16" s="411"/>
    </row>
    <row r="17" spans="1:10">
      <c r="A17" s="412">
        <v>5</v>
      </c>
      <c r="B17" s="422" t="s">
        <v>225</v>
      </c>
      <c r="C17" s="415" t="s">
        <v>5</v>
      </c>
      <c r="D17" s="415">
        <v>1</v>
      </c>
      <c r="E17" s="17" t="s">
        <v>920</v>
      </c>
      <c r="F17" s="17" t="s">
        <v>920</v>
      </c>
      <c r="G17" s="17" t="s">
        <v>920</v>
      </c>
      <c r="H17" s="417">
        <f t="shared" ref="H17" si="4">(E18+F18+G18)/3</f>
        <v>448.66666666666669</v>
      </c>
      <c r="I17" s="419">
        <f t="shared" ref="I17" si="5">H17*1.35</f>
        <v>605.70000000000005</v>
      </c>
      <c r="J17" s="411" t="s">
        <v>217</v>
      </c>
    </row>
    <row r="18" spans="1:10">
      <c r="A18" s="413"/>
      <c r="B18" s="421"/>
      <c r="C18" s="416"/>
      <c r="D18" s="416"/>
      <c r="E18" s="275">
        <v>468</v>
      </c>
      <c r="F18" s="275">
        <v>390</v>
      </c>
      <c r="G18" s="275">
        <v>488</v>
      </c>
      <c r="H18" s="418"/>
      <c r="I18" s="420"/>
      <c r="J18" s="411"/>
    </row>
  </sheetData>
  <mergeCells count="44"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  <mergeCell ref="J17:J18"/>
    <mergeCell ref="A17:A18"/>
    <mergeCell ref="B17:B18"/>
    <mergeCell ref="C17:C18"/>
    <mergeCell ref="D17:D18"/>
    <mergeCell ref="H17:H18"/>
    <mergeCell ref="I17:I1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A2:J4"/>
    <mergeCell ref="A5:J5"/>
    <mergeCell ref="A6:A8"/>
    <mergeCell ref="B6:B8"/>
    <mergeCell ref="C6:C8"/>
    <mergeCell ref="D6:D8"/>
    <mergeCell ref="H6:H8"/>
    <mergeCell ref="I6:I8"/>
    <mergeCell ref="J6:J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tabSelected="1" view="pageBreakPreview" zoomScale="85" zoomScaleNormal="85" zoomScaleSheetLayoutView="85" workbookViewId="0">
      <selection activeCell="A9" sqref="A9:C9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07"/>
      <c r="B1" s="307"/>
      <c r="C1" s="307"/>
      <c r="D1" s="307"/>
      <c r="E1" s="307"/>
      <c r="F1" s="307"/>
    </row>
    <row r="2" spans="1:8">
      <c r="A2" s="307"/>
      <c r="B2" s="307"/>
      <c r="C2" s="307"/>
      <c r="D2" s="307"/>
      <c r="E2" s="307"/>
      <c r="F2" s="307"/>
    </row>
    <row r="3" spans="1:8">
      <c r="A3" s="307"/>
      <c r="B3" s="307"/>
      <c r="C3" s="307"/>
      <c r="D3" s="307"/>
      <c r="E3" s="307"/>
      <c r="F3" s="307"/>
    </row>
    <row r="4" spans="1:8">
      <c r="A4" s="307"/>
      <c r="B4" s="307"/>
      <c r="C4" s="307"/>
      <c r="D4" s="307"/>
      <c r="E4" s="307"/>
      <c r="F4" s="307"/>
    </row>
    <row r="5" spans="1:8">
      <c r="A5" s="307"/>
      <c r="B5" s="307"/>
      <c r="C5" s="307"/>
      <c r="D5" s="307"/>
      <c r="E5" s="307"/>
      <c r="F5" s="307"/>
    </row>
    <row r="6" spans="1:8" ht="24.6" customHeight="1" thickBot="1">
      <c r="A6" s="307"/>
      <c r="B6" s="307"/>
      <c r="C6" s="307"/>
      <c r="D6" s="307"/>
      <c r="E6" s="307"/>
      <c r="F6" s="307"/>
    </row>
    <row r="7" spans="1:8" ht="24" customHeight="1" thickBot="1">
      <c r="A7" s="425" t="s">
        <v>877</v>
      </c>
      <c r="B7" s="426"/>
      <c r="C7" s="426"/>
      <c r="D7" s="427" t="s">
        <v>258</v>
      </c>
      <c r="E7" s="428"/>
      <c r="F7" s="239" t="s">
        <v>878</v>
      </c>
      <c r="G7" s="3"/>
      <c r="H7" s="3"/>
    </row>
    <row r="8" spans="1:8" ht="61.15" customHeight="1" thickTop="1" thickBot="1">
      <c r="A8" s="429" t="s">
        <v>710</v>
      </c>
      <c r="B8" s="388"/>
      <c r="C8" s="389"/>
      <c r="D8" s="430" t="s">
        <v>259</v>
      </c>
      <c r="E8" s="431"/>
      <c r="F8" s="432"/>
      <c r="G8" s="4"/>
      <c r="H8" s="4"/>
    </row>
    <row r="9" spans="1:8" ht="30" customHeight="1" thickTop="1" thickBot="1">
      <c r="A9" s="433" t="s">
        <v>931</v>
      </c>
      <c r="B9" s="388"/>
      <c r="C9" s="388"/>
      <c r="D9" s="434">
        <f>C50</f>
        <v>187422.72460199997</v>
      </c>
      <c r="E9" s="380"/>
      <c r="F9" s="435"/>
      <c r="G9" s="4"/>
      <c r="H9" s="4"/>
    </row>
    <row r="10" spans="1:8" ht="16.149999999999999" customHeight="1" thickTop="1">
      <c r="A10" s="442" t="s">
        <v>260</v>
      </c>
      <c r="B10" s="443"/>
      <c r="C10" s="443"/>
      <c r="D10" s="443"/>
      <c r="E10" s="443"/>
      <c r="F10" s="444"/>
    </row>
    <row r="11" spans="1:8" ht="15" customHeight="1" thickBot="1">
      <c r="A11" s="445"/>
      <c r="B11" s="446"/>
      <c r="C11" s="446"/>
      <c r="D11" s="446"/>
      <c r="E11" s="446"/>
      <c r="F11" s="447"/>
    </row>
    <row r="12" spans="1:8" ht="15.75">
      <c r="A12" s="436" t="s">
        <v>3</v>
      </c>
      <c r="B12" s="438" t="s">
        <v>4</v>
      </c>
      <c r="C12" s="438" t="s">
        <v>261</v>
      </c>
      <c r="D12" s="440" t="s">
        <v>262</v>
      </c>
      <c r="E12" s="121" t="s">
        <v>263</v>
      </c>
      <c r="F12" s="122" t="s">
        <v>263</v>
      </c>
    </row>
    <row r="13" spans="1:8" ht="16.5" thickBot="1">
      <c r="A13" s="437"/>
      <c r="B13" s="439"/>
      <c r="C13" s="439"/>
      <c r="D13" s="441"/>
      <c r="E13" s="123">
        <v>30</v>
      </c>
      <c r="F13" s="124">
        <v>60</v>
      </c>
    </row>
    <row r="14" spans="1:8">
      <c r="A14" s="462" t="s">
        <v>14</v>
      </c>
      <c r="B14" s="470" t="s">
        <v>15</v>
      </c>
      <c r="C14" s="472"/>
      <c r="D14" s="473"/>
      <c r="E14" s="473"/>
      <c r="F14" s="474"/>
    </row>
    <row r="15" spans="1:8" ht="15.75" thickBot="1">
      <c r="A15" s="463"/>
      <c r="B15" s="471"/>
      <c r="C15" s="475"/>
      <c r="D15" s="476"/>
      <c r="E15" s="476"/>
      <c r="F15" s="477"/>
    </row>
    <row r="16" spans="1:8" ht="15.75" thickBot="1">
      <c r="A16" s="448" t="s">
        <v>17</v>
      </c>
      <c r="B16" s="450" t="s">
        <v>264</v>
      </c>
      <c r="C16" s="452">
        <f>'ORÇAMENTO SINTÉTICO'!F12</f>
        <v>2055.4085999999998</v>
      </c>
      <c r="D16" s="454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49"/>
      <c r="B17" s="451"/>
      <c r="C17" s="453"/>
      <c r="D17" s="455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56" t="s">
        <v>30</v>
      </c>
      <c r="B18" s="451" t="s">
        <v>31</v>
      </c>
      <c r="C18" s="453">
        <f>'ORÇAMENTO SINTÉTICO'!F16</f>
        <v>95245.447199999995</v>
      </c>
      <c r="D18" s="454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49"/>
      <c r="B19" s="451"/>
      <c r="C19" s="453"/>
      <c r="D19" s="455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56" t="s">
        <v>36</v>
      </c>
      <c r="B20" s="451" t="s">
        <v>37</v>
      </c>
      <c r="C20" s="453">
        <f>'ORÇAMENTO SINTÉTICO'!F18</f>
        <v>6957.2022000000015</v>
      </c>
      <c r="D20" s="454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49"/>
      <c r="B21" s="451"/>
      <c r="C21" s="453"/>
      <c r="D21" s="455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56" t="s">
        <v>68</v>
      </c>
      <c r="B22" s="458" t="s">
        <v>69</v>
      </c>
      <c r="C22" s="460">
        <f>'ORÇAMENTO SINTÉTICO'!F29</f>
        <v>5583.12</v>
      </c>
      <c r="D22" s="454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7"/>
      <c r="B23" s="459"/>
      <c r="C23" s="461"/>
      <c r="D23" s="455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62" t="s">
        <v>92</v>
      </c>
      <c r="B24" s="464" t="s">
        <v>93</v>
      </c>
      <c r="C24" s="472"/>
      <c r="D24" s="473"/>
      <c r="E24" s="473"/>
      <c r="F24" s="474"/>
      <c r="G24" s="5"/>
    </row>
    <row r="25" spans="1:7" ht="15.75" thickBot="1">
      <c r="A25" s="463"/>
      <c r="B25" s="465"/>
      <c r="C25" s="475"/>
      <c r="D25" s="476"/>
      <c r="E25" s="476"/>
      <c r="F25" s="477"/>
      <c r="G25" s="5"/>
    </row>
    <row r="26" spans="1:7" ht="15.75" thickBot="1">
      <c r="A26" s="448" t="s">
        <v>94</v>
      </c>
      <c r="B26" s="459" t="s">
        <v>95</v>
      </c>
      <c r="C26" s="461">
        <f>'ORÇAMENTO SINTÉTICO'!F39</f>
        <v>2623.2459600000002</v>
      </c>
      <c r="D26" s="454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49"/>
      <c r="B27" s="450"/>
      <c r="C27" s="452"/>
      <c r="D27" s="455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56" t="s">
        <v>103</v>
      </c>
      <c r="B28" s="458" t="s">
        <v>104</v>
      </c>
      <c r="C28" s="460">
        <f>'ORÇAMENTO SINTÉTICO'!F42</f>
        <v>2992.9279680000004</v>
      </c>
      <c r="D28" s="454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49"/>
      <c r="B29" s="450"/>
      <c r="C29" s="452"/>
      <c r="D29" s="455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56" t="s">
        <v>108</v>
      </c>
      <c r="B30" s="458" t="s">
        <v>109</v>
      </c>
      <c r="C30" s="460">
        <f>'ORÇAMENTO SINTÉTICO'!F44</f>
        <v>8040.4152000000004</v>
      </c>
      <c r="D30" s="454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49"/>
      <c r="B31" s="450"/>
      <c r="C31" s="452"/>
      <c r="D31" s="455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56" t="s">
        <v>113</v>
      </c>
      <c r="B32" s="458" t="s">
        <v>114</v>
      </c>
      <c r="C32" s="460">
        <f>'ORÇAMENTO SINTÉTICO'!F46</f>
        <v>3198.7872000000007</v>
      </c>
      <c r="D32" s="454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49"/>
      <c r="B33" s="450"/>
      <c r="C33" s="452"/>
      <c r="D33" s="455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56" t="s">
        <v>118</v>
      </c>
      <c r="B34" s="458" t="s">
        <v>119</v>
      </c>
      <c r="C34" s="460">
        <f>'ORÇAMENTO SINTÉTICO'!F48</f>
        <v>3459.1244220000003</v>
      </c>
      <c r="D34" s="454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49"/>
      <c r="B35" s="450"/>
      <c r="C35" s="452"/>
      <c r="D35" s="455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56" t="s">
        <v>132</v>
      </c>
      <c r="B36" s="458" t="s">
        <v>133</v>
      </c>
      <c r="C36" s="460">
        <f>'ORÇAMENTO SINTÉTICO'!F53</f>
        <v>613.24019999999996</v>
      </c>
      <c r="D36" s="454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49"/>
      <c r="B37" s="450"/>
      <c r="C37" s="452"/>
      <c r="D37" s="455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56" t="s">
        <v>146</v>
      </c>
      <c r="B38" s="458" t="s">
        <v>147</v>
      </c>
      <c r="C38" s="460">
        <f>'ORÇAMENTO SINTÉTICO'!F58</f>
        <v>15574.008749999999</v>
      </c>
      <c r="D38" s="454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49"/>
      <c r="B39" s="450"/>
      <c r="C39" s="452"/>
      <c r="D39" s="455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56" t="s">
        <v>208</v>
      </c>
      <c r="B40" s="458" t="s">
        <v>209</v>
      </c>
      <c r="C40" s="460">
        <f>'ORÇAMENTO SINTÉTICO'!F81</f>
        <v>503.96688000000006</v>
      </c>
      <c r="D40" s="454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49"/>
      <c r="B41" s="450"/>
      <c r="C41" s="452"/>
      <c r="D41" s="455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56" t="s">
        <v>213</v>
      </c>
      <c r="B42" s="458" t="s">
        <v>214</v>
      </c>
      <c r="C42" s="460">
        <f>'ORÇAMENTO SINTÉTICO'!F83</f>
        <v>25633.59</v>
      </c>
      <c r="D42" s="454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49"/>
      <c r="B43" s="450"/>
      <c r="C43" s="452"/>
      <c r="D43" s="455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56" t="s">
        <v>229</v>
      </c>
      <c r="B44" s="458" t="s">
        <v>230</v>
      </c>
      <c r="C44" s="460">
        <f>'ORÇAMENTO SINTÉTICO'!F90</f>
        <v>914.37780000000009</v>
      </c>
      <c r="D44" s="454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49"/>
      <c r="B45" s="450"/>
      <c r="C45" s="452"/>
      <c r="D45" s="455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56" t="s">
        <v>234</v>
      </c>
      <c r="B46" s="458" t="s">
        <v>235</v>
      </c>
      <c r="C46" s="460">
        <f>'ORÇAMENTO SINTÉTICO'!F92</f>
        <v>7377.950922</v>
      </c>
      <c r="D46" s="454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49"/>
      <c r="B47" s="450"/>
      <c r="C47" s="452"/>
      <c r="D47" s="455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56" t="s">
        <v>245</v>
      </c>
      <c r="B48" s="458" t="s">
        <v>246</v>
      </c>
      <c r="C48" s="460">
        <f>'ORÇAMENTO SINTÉTICO'!F96</f>
        <v>6649.9112999999998</v>
      </c>
      <c r="D48" s="454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49"/>
      <c r="B49" s="450"/>
      <c r="C49" s="452"/>
      <c r="D49" s="455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80" t="s">
        <v>11</v>
      </c>
      <c r="B50" s="481"/>
      <c r="C50" s="111">
        <f>SUM(C16:C49)</f>
        <v>187422.72460199997</v>
      </c>
      <c r="D50" s="2">
        <f>SUM(D16:D49)</f>
        <v>1</v>
      </c>
      <c r="E50" s="466"/>
      <c r="F50" s="467"/>
    </row>
    <row r="51" spans="1:7" ht="15.75">
      <c r="A51" s="468" t="s">
        <v>265</v>
      </c>
      <c r="B51" s="469"/>
      <c r="C51" s="469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68" t="s">
        <v>266</v>
      </c>
      <c r="B52" s="469"/>
      <c r="C52" s="469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68" t="s">
        <v>267</v>
      </c>
      <c r="B53" s="469"/>
      <c r="C53" s="469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78" t="s">
        <v>268</v>
      </c>
      <c r="B54" s="479"/>
      <c r="C54" s="479"/>
      <c r="D54" s="119"/>
      <c r="E54" s="120">
        <f>E52</f>
        <v>0.60703684673883951</v>
      </c>
      <c r="F54" s="139">
        <f>E54+F52</f>
        <v>1.0000000000000002</v>
      </c>
    </row>
    <row r="55" spans="1:7">
      <c r="A55" s="423"/>
      <c r="B55" s="423"/>
      <c r="C55" s="423"/>
      <c r="D55" s="423"/>
      <c r="E55" s="423"/>
      <c r="F55" s="423"/>
    </row>
    <row r="56" spans="1:7">
      <c r="A56" s="424"/>
      <c r="B56" s="424"/>
      <c r="C56" s="424"/>
      <c r="D56" s="424"/>
      <c r="E56" s="424"/>
      <c r="F56" s="424"/>
    </row>
    <row r="57" spans="1:7">
      <c r="A57" s="424"/>
      <c r="B57" s="424"/>
      <c r="C57" s="424"/>
      <c r="D57" s="424"/>
      <c r="E57" s="424"/>
      <c r="F57" s="424"/>
    </row>
    <row r="58" spans="1:7">
      <c r="A58" s="424"/>
      <c r="B58" s="424"/>
      <c r="C58" s="424"/>
      <c r="D58" s="424"/>
      <c r="E58" s="424"/>
      <c r="F58" s="424"/>
    </row>
    <row r="59" spans="1:7">
      <c r="A59" s="424"/>
      <c r="B59" s="424"/>
      <c r="C59" s="424"/>
      <c r="D59" s="424"/>
      <c r="E59" s="424"/>
      <c r="F59" s="424"/>
    </row>
    <row r="60" spans="1:7">
      <c r="A60" s="424"/>
      <c r="B60" s="424"/>
      <c r="C60" s="424"/>
      <c r="D60" s="424"/>
      <c r="E60" s="424"/>
      <c r="F60" s="424"/>
    </row>
    <row r="61" spans="1:7">
      <c r="A61" s="424"/>
      <c r="B61" s="424"/>
      <c r="C61" s="424"/>
      <c r="D61" s="424"/>
      <c r="E61" s="424"/>
      <c r="F61" s="424"/>
    </row>
    <row r="62" spans="1:7">
      <c r="A62" s="424"/>
      <c r="B62" s="424"/>
      <c r="C62" s="424"/>
      <c r="D62" s="424"/>
      <c r="E62" s="424"/>
      <c r="F62" s="424"/>
    </row>
    <row r="63" spans="1:7">
      <c r="A63" s="424"/>
      <c r="B63" s="424"/>
      <c r="C63" s="424"/>
      <c r="D63" s="424"/>
      <c r="E63" s="424"/>
      <c r="F63" s="424"/>
    </row>
    <row r="68" spans="7:7">
      <c r="G68" s="140"/>
    </row>
  </sheetData>
  <mergeCells count="89"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C32:C33"/>
    <mergeCell ref="D32:D33"/>
    <mergeCell ref="A34:A35"/>
    <mergeCell ref="B34:B35"/>
    <mergeCell ref="C34:C35"/>
    <mergeCell ref="D34:D35"/>
    <mergeCell ref="A28:A29"/>
    <mergeCell ref="B28:B29"/>
    <mergeCell ref="C28:C29"/>
    <mergeCell ref="D28:D29"/>
    <mergeCell ref="A30:A31"/>
    <mergeCell ref="B30:B31"/>
    <mergeCell ref="C30:C31"/>
    <mergeCell ref="D30:D31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D16:D17"/>
    <mergeCell ref="A18:A19"/>
    <mergeCell ref="B18:B19"/>
    <mergeCell ref="C18:C19"/>
    <mergeCell ref="D18:D19"/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07"/>
      <c r="B1" s="307"/>
      <c r="C1" s="307"/>
      <c r="D1" s="307"/>
      <c r="E1" s="307"/>
      <c r="F1" s="307"/>
      <c r="G1" s="307"/>
    </row>
    <row r="2" spans="1:9" ht="24.6" customHeight="1">
      <c r="A2" s="307"/>
      <c r="B2" s="307"/>
      <c r="C2" s="307"/>
      <c r="D2" s="307"/>
      <c r="E2" s="307"/>
      <c r="F2" s="307"/>
      <c r="G2" s="307"/>
    </row>
    <row r="3" spans="1:9" ht="25.15" customHeight="1">
      <c r="A3" s="307"/>
      <c r="B3" s="307"/>
      <c r="C3" s="307"/>
      <c r="D3" s="307"/>
      <c r="E3" s="307"/>
      <c r="F3" s="307"/>
      <c r="G3" s="307"/>
    </row>
    <row r="4" spans="1:9" ht="20.45" customHeight="1">
      <c r="A4" s="307"/>
      <c r="B4" s="307"/>
      <c r="C4" s="307"/>
      <c r="D4" s="307"/>
      <c r="E4" s="307"/>
      <c r="F4" s="307"/>
      <c r="G4" s="307"/>
    </row>
    <row r="5" spans="1:9" ht="34.15" customHeight="1">
      <c r="A5" s="75" t="s">
        <v>680</v>
      </c>
      <c r="B5" s="483" t="s">
        <v>709</v>
      </c>
      <c r="C5" s="483"/>
      <c r="D5" s="483"/>
      <c r="E5" s="483"/>
      <c r="F5" s="483"/>
      <c r="G5" s="483"/>
    </row>
    <row r="6" spans="1:9">
      <c r="A6" s="76" t="s">
        <v>681</v>
      </c>
      <c r="B6" s="482" t="s">
        <v>682</v>
      </c>
      <c r="C6" s="482"/>
      <c r="D6" s="482"/>
      <c r="E6" s="77"/>
    </row>
    <row r="7" spans="1:9">
      <c r="A7" s="76" t="s">
        <v>683</v>
      </c>
      <c r="B7" s="482" t="s">
        <v>684</v>
      </c>
      <c r="C7" s="482"/>
      <c r="D7" s="482"/>
      <c r="E7" s="77"/>
    </row>
    <row r="8" spans="1:9">
      <c r="A8" s="78" t="s">
        <v>685</v>
      </c>
      <c r="B8" s="484" t="s">
        <v>686</v>
      </c>
      <c r="C8" s="482"/>
      <c r="D8" s="482"/>
      <c r="E8" s="77"/>
    </row>
    <row r="9" spans="1:9">
      <c r="A9" s="78" t="s">
        <v>687</v>
      </c>
      <c r="B9" s="482" t="s">
        <v>688</v>
      </c>
      <c r="C9" s="482"/>
      <c r="D9" s="482"/>
      <c r="E9" s="77"/>
    </row>
    <row r="10" spans="1:9" ht="23.45" customHeight="1">
      <c r="A10" s="490" t="s">
        <v>689</v>
      </c>
      <c r="B10" s="490"/>
      <c r="C10" s="490"/>
      <c r="D10" s="490"/>
    </row>
    <row r="11" spans="1:9" ht="26.45" customHeight="1" thickBot="1">
      <c r="A11" s="490"/>
      <c r="B11" s="490"/>
      <c r="C11" s="490"/>
      <c r="D11" s="490"/>
    </row>
    <row r="12" spans="1:9" ht="21" thickBot="1">
      <c r="A12" s="491" t="s">
        <v>690</v>
      </c>
      <c r="B12" s="491"/>
      <c r="C12" s="491"/>
      <c r="D12" s="491"/>
      <c r="F12" s="492" t="s">
        <v>691</v>
      </c>
      <c r="G12" s="493"/>
    </row>
    <row r="13" spans="1:9" ht="15.75" thickBot="1">
      <c r="A13" s="494" t="s">
        <v>692</v>
      </c>
      <c r="B13" s="495"/>
      <c r="C13" s="279" t="s">
        <v>693</v>
      </c>
      <c r="D13" s="280" t="s">
        <v>694</v>
      </c>
      <c r="F13" s="281" t="s">
        <v>695</v>
      </c>
      <c r="G13" s="282" t="s">
        <v>696</v>
      </c>
    </row>
    <row r="14" spans="1:9">
      <c r="A14" s="496" t="s">
        <v>922</v>
      </c>
      <c r="B14" s="497"/>
      <c r="C14" s="283" t="s">
        <v>697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498" t="s">
        <v>923</v>
      </c>
      <c r="B15" s="499"/>
      <c r="C15" s="288" t="s">
        <v>924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498" t="s">
        <v>925</v>
      </c>
      <c r="B16" s="499"/>
      <c r="C16" s="288" t="s">
        <v>698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0" t="s">
        <v>926</v>
      </c>
      <c r="B17" s="501"/>
      <c r="C17" s="292" t="s">
        <v>699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2" t="s">
        <v>927</v>
      </c>
      <c r="B18" s="503"/>
      <c r="C18" s="296" t="s">
        <v>362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4" t="s">
        <v>700</v>
      </c>
      <c r="B19" s="299" t="s">
        <v>701</v>
      </c>
      <c r="C19" s="506" t="s">
        <v>702</v>
      </c>
      <c r="D19" s="284">
        <v>6.4999999999999997E-3</v>
      </c>
      <c r="F19" s="485" t="s">
        <v>703</v>
      </c>
      <c r="G19" s="486"/>
      <c r="I19" s="287"/>
    </row>
    <row r="20" spans="1:11">
      <c r="A20" s="504"/>
      <c r="B20" s="300" t="s">
        <v>704</v>
      </c>
      <c r="C20" s="506"/>
      <c r="D20" s="289">
        <v>0.03</v>
      </c>
      <c r="F20" s="485"/>
      <c r="G20" s="486"/>
      <c r="I20" s="287"/>
    </row>
    <row r="21" spans="1:11">
      <c r="A21" s="504"/>
      <c r="B21" s="300" t="s">
        <v>705</v>
      </c>
      <c r="C21" s="506"/>
      <c r="D21" s="289">
        <v>0.05</v>
      </c>
      <c r="F21" s="485"/>
      <c r="G21" s="486"/>
      <c r="I21" s="287"/>
    </row>
    <row r="22" spans="1:11" ht="15.75" thickBot="1">
      <c r="A22" s="505"/>
      <c r="B22" s="301" t="s">
        <v>706</v>
      </c>
      <c r="C22" s="507"/>
      <c r="D22" s="302">
        <v>4.4999999999999998E-2</v>
      </c>
      <c r="F22" s="485"/>
      <c r="G22" s="486"/>
      <c r="I22" s="287"/>
      <c r="J22" s="287"/>
    </row>
    <row r="23" spans="1:11" ht="29.45" customHeight="1" thickBot="1">
      <c r="A23" s="487" t="s">
        <v>928</v>
      </c>
      <c r="B23" s="488"/>
      <c r="C23" s="489"/>
      <c r="D23" s="303">
        <f>SUM(D19:D22)</f>
        <v>0.13150000000000001</v>
      </c>
      <c r="F23" s="485"/>
      <c r="G23" s="486"/>
      <c r="I23" s="287"/>
      <c r="J23" s="287"/>
      <c r="K23" s="287"/>
    </row>
    <row r="24" spans="1:11" ht="15.75" thickBot="1">
      <c r="A24" s="508"/>
      <c r="B24" s="508"/>
      <c r="C24" s="508"/>
      <c r="D24" s="508"/>
      <c r="F24" s="509"/>
      <c r="G24" s="509"/>
    </row>
    <row r="25" spans="1:11" ht="15.75" thickBot="1">
      <c r="A25" s="510" t="s">
        <v>929</v>
      </c>
      <c r="B25" s="511"/>
      <c r="C25" s="512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513" t="s">
        <v>707</v>
      </c>
      <c r="B27" s="513"/>
      <c r="C27" s="513"/>
    </row>
    <row r="28" spans="1:11">
      <c r="A28" s="514" t="s">
        <v>708</v>
      </c>
      <c r="B28" s="514"/>
      <c r="C28" s="514"/>
    </row>
  </sheetData>
  <mergeCells count="24">
    <mergeCell ref="A24:D24"/>
    <mergeCell ref="F24:G24"/>
    <mergeCell ref="A25:C25"/>
    <mergeCell ref="A27:C27"/>
    <mergeCell ref="A28:C2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B9:D9"/>
    <mergeCell ref="A1:G4"/>
    <mergeCell ref="B5:G5"/>
    <mergeCell ref="B6:D6"/>
    <mergeCell ref="B7:D7"/>
    <mergeCell ref="B8:D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2023-03-28T12:18:10Z</cp:lastPrinted>
  <dcterms:created xsi:type="dcterms:W3CDTF">2023-02-23T13:14:11Z</dcterms:created>
  <dcterms:modified xsi:type="dcterms:W3CDTF">2023-05-05T14:07:03Z</dcterms:modified>
</cp:coreProperties>
</file>